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WebImage.xml" ContentType="application/vnd.ms-excel.rdrichvaluewebimage+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codeName="Ten_skoroszyt" defaultThemeVersion="166925"/>
  <mc:AlternateContent xmlns:mc="http://schemas.openxmlformats.org/markup-compatibility/2006">
    <mc:Choice Requires="x15">
      <x15ac:absPath xmlns:x15ac="http://schemas.microsoft.com/office/spreadsheetml/2010/11/ac" url="C:\Users\rados\Downloads\"/>
    </mc:Choice>
  </mc:AlternateContent>
  <xr:revisionPtr revIDLastSave="0" documentId="13_ncr:1_{DBDD9E1E-7A92-4F3A-B381-D228A4ABC254}" xr6:coauthVersionLast="47" xr6:coauthVersionMax="47" xr10:uidLastSave="{00000000-0000-0000-0000-000000000000}"/>
  <bookViews>
    <workbookView xWindow="-120" yWindow="-120" windowWidth="29040" windowHeight="15720" xr2:uid="{5185529A-74BF-42B7-921D-2DDC9692AB2B}"/>
  </bookViews>
  <sheets>
    <sheet name="Kalkulator oferty" sheetId="1" r:id="rId1"/>
    <sheet name="Cennik produktów" sheetId="10" r:id="rId2"/>
    <sheet name="kategoria" sheetId="11" state="hidden" r:id="rId3"/>
  </sheets>
  <externalReferences>
    <externalReference r:id="rId4"/>
    <externalReference r:id="rId5"/>
  </externalReferences>
  <definedNames>
    <definedName name="Biologia">kategoria!$X$2:$X$4</definedName>
    <definedName name="Biurka_nauczycielskie">kategoria!$H$2:$H$3</definedName>
    <definedName name="Biurka_szkolne">kategoria!$G$2:$G$3</definedName>
    <definedName name="Chemia">kategoria!$T$2:$T$14</definedName>
    <definedName name="Cyfrowe_laboratoria_Labdisc">kategoria!$AA$2:$AA$5</definedName>
    <definedName name="Fizyka">kategoria!$U$2:$U$34</definedName>
    <definedName name="Geografia">kategoria!$V$2:$V$12</definedName>
    <definedName name="Kamery_cyfrowe">kategoria!$AB$2:$AB$6</definedName>
    <definedName name="Kategoria">Tabela1[Kategoria]</definedName>
    <definedName name="Kompasy">kategoria!$P$2:$P$3</definedName>
    <definedName name="Krzesła_biurowe">kategoria!$E$2:$E$4</definedName>
    <definedName name="Krzesła_szkolne">kategoria!$D$2:$D$17</definedName>
    <definedName name="Laptopy">kategoria!$AD$2:$AD$3</definedName>
    <definedName name="Lupy">kategoria!$O$2:$O$5</definedName>
    <definedName name="Ławki_szkolne">kategoria!$I$2:$I$88</definedName>
    <definedName name="Matematyka">kategoria!$W$2:$W$3</definedName>
    <definedName name="Meble_skrzyniowe">kategoria!$J$2:$J$38</definedName>
    <definedName name="Mikroskopy">kategoria!$M$2:$M$7</definedName>
    <definedName name="Modele_3D">kategoria!$Q$2:$Q$51</definedName>
    <definedName name="Monitory_interaktywne">kategoria!$Z$2:$Z$10</definedName>
    <definedName name="Obraz">INDEX(#REF!,MATCH(#REF!,#REF!,0),2)</definedName>
    <definedName name="Odnawialne_zrodla_energii">kategoria!$AF$2:$AF$14</definedName>
    <definedName name="Odnawialne_źródła_energii">kategoria!$AF$2:$AF$14</definedName>
    <definedName name="Preparaty_makroskopowe_zatopione_w_pleksi">kategoria!$R$2:$R$88</definedName>
    <definedName name="Preparaty_mikroskopowe_i_narzędzia_laboratoryjne">kategoria!$N$2:$N$29</definedName>
    <definedName name="Programy_multimedialne">kategoria!$Y$2:$Y$2</definedName>
    <definedName name="Projektory">kategoria!$AE$2:$AE$3</definedName>
    <definedName name="Pufki_tapicerowane">kategoria!$K$2:$K$8</definedName>
    <definedName name="Sprzęt_Audio">kategoria!$AC$2:$AC$2</definedName>
    <definedName name="Stoły_szkolne">kategoria!$F$2:$F$30</definedName>
    <definedName name="Szkiełka_mikroskopowe">kategoria!$S$2:$S$5</definedName>
    <definedName name="Zestawy_badawcze_i_doświadczalne">kategoria!$L$2:$L$8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04" i="1" l="1"/>
  <c r="G304" i="1"/>
  <c r="I304" i="1" s="1"/>
  <c r="J304" i="1" s="1"/>
  <c r="F304" i="1"/>
  <c r="D304" i="1"/>
  <c r="K303" i="1"/>
  <c r="J303" i="1"/>
  <c r="I303" i="1"/>
  <c r="H303" i="1"/>
  <c r="G303" i="1"/>
  <c r="F303" i="1"/>
  <c r="D303" i="1"/>
  <c r="K302" i="1"/>
  <c r="J302" i="1"/>
  <c r="I302" i="1"/>
  <c r="H302" i="1"/>
  <c r="G302" i="1"/>
  <c r="F302" i="1"/>
  <c r="D302" i="1"/>
  <c r="K301" i="1"/>
  <c r="J301" i="1"/>
  <c r="I301" i="1"/>
  <c r="H301" i="1"/>
  <c r="G301" i="1"/>
  <c r="F301" i="1"/>
  <c r="D301" i="1"/>
  <c r="K300" i="1"/>
  <c r="J300" i="1"/>
  <c r="I300" i="1"/>
  <c r="H300" i="1"/>
  <c r="G300" i="1"/>
  <c r="F300" i="1"/>
  <c r="D300" i="1"/>
  <c r="K299" i="1"/>
  <c r="J299" i="1"/>
  <c r="I299" i="1"/>
  <c r="H299" i="1"/>
  <c r="G299" i="1"/>
  <c r="F299" i="1"/>
  <c r="D299" i="1"/>
  <c r="K298" i="1"/>
  <c r="J298" i="1"/>
  <c r="I298" i="1"/>
  <c r="H298" i="1"/>
  <c r="G298" i="1"/>
  <c r="F298" i="1"/>
  <c r="D298" i="1"/>
  <c r="K297" i="1"/>
  <c r="J297" i="1"/>
  <c r="I297" i="1"/>
  <c r="H297" i="1"/>
  <c r="G297" i="1"/>
  <c r="F297" i="1"/>
  <c r="D297" i="1"/>
  <c r="K296" i="1"/>
  <c r="J296" i="1"/>
  <c r="I296" i="1"/>
  <c r="H296" i="1"/>
  <c r="G296" i="1"/>
  <c r="F296" i="1"/>
  <c r="D296" i="1"/>
  <c r="K295" i="1"/>
  <c r="J295" i="1"/>
  <c r="I295" i="1"/>
  <c r="H295" i="1"/>
  <c r="G295" i="1"/>
  <c r="F295" i="1"/>
  <c r="D295" i="1"/>
  <c r="K294" i="1"/>
  <c r="J294" i="1"/>
  <c r="I294" i="1"/>
  <c r="H294" i="1"/>
  <c r="G294" i="1"/>
  <c r="F294" i="1"/>
  <c r="D294" i="1"/>
  <c r="K293" i="1"/>
  <c r="J293" i="1"/>
  <c r="I293" i="1"/>
  <c r="H293" i="1"/>
  <c r="G293" i="1"/>
  <c r="F293" i="1"/>
  <c r="D293" i="1"/>
  <c r="K292" i="1"/>
  <c r="J292" i="1"/>
  <c r="I292" i="1"/>
  <c r="H292" i="1"/>
  <c r="G292" i="1"/>
  <c r="F292" i="1"/>
  <c r="D292" i="1"/>
  <c r="K291" i="1"/>
  <c r="J291" i="1"/>
  <c r="I291" i="1"/>
  <c r="H291" i="1"/>
  <c r="G291" i="1"/>
  <c r="F291" i="1"/>
  <c r="D291" i="1"/>
  <c r="K290" i="1"/>
  <c r="J290" i="1"/>
  <c r="I290" i="1"/>
  <c r="H290" i="1"/>
  <c r="G290" i="1"/>
  <c r="F290" i="1"/>
  <c r="D290" i="1"/>
  <c r="K289" i="1"/>
  <c r="J289" i="1"/>
  <c r="I289" i="1"/>
  <c r="H289" i="1"/>
  <c r="G289" i="1"/>
  <c r="F289" i="1"/>
  <c r="D289" i="1"/>
  <c r="K288" i="1"/>
  <c r="J288" i="1"/>
  <c r="I288" i="1"/>
  <c r="H288" i="1"/>
  <c r="G288" i="1"/>
  <c r="F288" i="1"/>
  <c r="D288" i="1"/>
  <c r="K287" i="1"/>
  <c r="J287" i="1"/>
  <c r="I287" i="1"/>
  <c r="H287" i="1"/>
  <c r="G287" i="1"/>
  <c r="F287" i="1"/>
  <c r="D287" i="1"/>
  <c r="K286" i="1"/>
  <c r="J286" i="1"/>
  <c r="I286" i="1"/>
  <c r="H286" i="1"/>
  <c r="G286" i="1"/>
  <c r="F286" i="1"/>
  <c r="D286" i="1"/>
  <c r="K285" i="1"/>
  <c r="J285" i="1"/>
  <c r="I285" i="1"/>
  <c r="H285" i="1"/>
  <c r="G285" i="1"/>
  <c r="F285" i="1"/>
  <c r="D285" i="1"/>
  <c r="K284" i="1"/>
  <c r="J284" i="1"/>
  <c r="I284" i="1"/>
  <c r="H284" i="1"/>
  <c r="G284" i="1"/>
  <c r="F284" i="1"/>
  <c r="D284" i="1"/>
  <c r="K283" i="1"/>
  <c r="J283" i="1"/>
  <c r="I283" i="1"/>
  <c r="H283" i="1"/>
  <c r="G283" i="1"/>
  <c r="F283" i="1"/>
  <c r="D283" i="1"/>
  <c r="K282" i="1"/>
  <c r="J282" i="1"/>
  <c r="I282" i="1"/>
  <c r="H282" i="1"/>
  <c r="G282" i="1"/>
  <c r="F282" i="1"/>
  <c r="D282" i="1"/>
  <c r="K281" i="1"/>
  <c r="J281" i="1"/>
  <c r="I281" i="1"/>
  <c r="H281" i="1"/>
  <c r="G281" i="1"/>
  <c r="F281" i="1"/>
  <c r="D281" i="1"/>
  <c r="K280" i="1"/>
  <c r="J280" i="1"/>
  <c r="I280" i="1"/>
  <c r="H280" i="1"/>
  <c r="G280" i="1"/>
  <c r="F280" i="1"/>
  <c r="D280" i="1"/>
  <c r="K279" i="1"/>
  <c r="J279" i="1"/>
  <c r="I279" i="1"/>
  <c r="H279" i="1"/>
  <c r="G279" i="1"/>
  <c r="F279" i="1"/>
  <c r="D279" i="1"/>
  <c r="K278" i="1"/>
  <c r="J278" i="1"/>
  <c r="I278" i="1"/>
  <c r="H278" i="1"/>
  <c r="G278" i="1"/>
  <c r="F278" i="1"/>
  <c r="D278" i="1"/>
  <c r="K277" i="1"/>
  <c r="J277" i="1"/>
  <c r="I277" i="1"/>
  <c r="H277" i="1"/>
  <c r="G277" i="1"/>
  <c r="F277" i="1"/>
  <c r="D277" i="1"/>
  <c r="K276" i="1"/>
  <c r="J276" i="1"/>
  <c r="I276" i="1"/>
  <c r="H276" i="1"/>
  <c r="G276" i="1"/>
  <c r="F276" i="1"/>
  <c r="D276" i="1"/>
  <c r="K275" i="1"/>
  <c r="J275" i="1"/>
  <c r="I275" i="1"/>
  <c r="H275" i="1"/>
  <c r="G275" i="1"/>
  <c r="F275" i="1"/>
  <c r="D275" i="1"/>
  <c r="K274" i="1"/>
  <c r="J274" i="1"/>
  <c r="I274" i="1"/>
  <c r="H274" i="1"/>
  <c r="G274" i="1"/>
  <c r="F274" i="1"/>
  <c r="D274" i="1"/>
  <c r="K273" i="1"/>
  <c r="J273" i="1"/>
  <c r="I273" i="1"/>
  <c r="H273" i="1"/>
  <c r="G273" i="1"/>
  <c r="F273" i="1"/>
  <c r="D273" i="1"/>
  <c r="K272" i="1"/>
  <c r="J272" i="1"/>
  <c r="I272" i="1"/>
  <c r="H272" i="1"/>
  <c r="G272" i="1"/>
  <c r="F272" i="1"/>
  <c r="D272" i="1"/>
  <c r="K271" i="1"/>
  <c r="J271" i="1"/>
  <c r="I271" i="1"/>
  <c r="H271" i="1"/>
  <c r="G271" i="1"/>
  <c r="F271" i="1"/>
  <c r="D271" i="1"/>
  <c r="K270" i="1"/>
  <c r="J270" i="1"/>
  <c r="I270" i="1"/>
  <c r="H270" i="1"/>
  <c r="G270" i="1"/>
  <c r="F270" i="1"/>
  <c r="D270" i="1"/>
  <c r="K269" i="1"/>
  <c r="J269" i="1"/>
  <c r="I269" i="1"/>
  <c r="H269" i="1"/>
  <c r="G269" i="1"/>
  <c r="F269" i="1"/>
  <c r="D269" i="1"/>
  <c r="K268" i="1"/>
  <c r="J268" i="1"/>
  <c r="I268" i="1"/>
  <c r="H268" i="1"/>
  <c r="G268" i="1"/>
  <c r="F268" i="1"/>
  <c r="D268" i="1"/>
  <c r="K267" i="1"/>
  <c r="J267" i="1"/>
  <c r="I267" i="1"/>
  <c r="H267" i="1"/>
  <c r="G267" i="1"/>
  <c r="F267" i="1"/>
  <c r="D267" i="1"/>
  <c r="K266" i="1"/>
  <c r="J266" i="1"/>
  <c r="I266" i="1"/>
  <c r="H266" i="1"/>
  <c r="G266" i="1"/>
  <c r="F266" i="1"/>
  <c r="D266" i="1"/>
  <c r="K265" i="1"/>
  <c r="J265" i="1"/>
  <c r="I265" i="1"/>
  <c r="H265" i="1"/>
  <c r="G265" i="1"/>
  <c r="F265" i="1"/>
  <c r="D265" i="1"/>
  <c r="K264" i="1"/>
  <c r="J264" i="1"/>
  <c r="I264" i="1"/>
  <c r="H264" i="1"/>
  <c r="G264" i="1"/>
  <c r="F264" i="1"/>
  <c r="D264" i="1"/>
  <c r="K263" i="1"/>
  <c r="J263" i="1"/>
  <c r="I263" i="1"/>
  <c r="H263" i="1"/>
  <c r="G263" i="1"/>
  <c r="F263" i="1"/>
  <c r="D263" i="1"/>
  <c r="K262" i="1"/>
  <c r="J262" i="1"/>
  <c r="I262" i="1"/>
  <c r="H262" i="1"/>
  <c r="G262" i="1"/>
  <c r="F262" i="1"/>
  <c r="D262" i="1"/>
  <c r="K261" i="1"/>
  <c r="J261" i="1"/>
  <c r="I261" i="1"/>
  <c r="H261" i="1"/>
  <c r="G261" i="1"/>
  <c r="F261" i="1"/>
  <c r="D261" i="1"/>
  <c r="K260" i="1"/>
  <c r="J260" i="1"/>
  <c r="I260" i="1"/>
  <c r="H260" i="1"/>
  <c r="G260" i="1"/>
  <c r="F260" i="1"/>
  <c r="D260" i="1"/>
  <c r="K259" i="1"/>
  <c r="J259" i="1"/>
  <c r="I259" i="1"/>
  <c r="H259" i="1"/>
  <c r="G259" i="1"/>
  <c r="F259" i="1"/>
  <c r="D259" i="1"/>
  <c r="K258" i="1"/>
  <c r="J258" i="1"/>
  <c r="I258" i="1"/>
  <c r="H258" i="1"/>
  <c r="G258" i="1"/>
  <c r="F258" i="1"/>
  <c r="D258" i="1"/>
  <c r="K257" i="1"/>
  <c r="J257" i="1"/>
  <c r="I257" i="1"/>
  <c r="H257" i="1"/>
  <c r="G257" i="1"/>
  <c r="F257" i="1"/>
  <c r="D257" i="1"/>
  <c r="K256" i="1"/>
  <c r="J256" i="1"/>
  <c r="I256" i="1"/>
  <c r="H256" i="1"/>
  <c r="G256" i="1"/>
  <c r="F256" i="1"/>
  <c r="D256" i="1"/>
  <c r="K255" i="1"/>
  <c r="J255" i="1"/>
  <c r="I255" i="1"/>
  <c r="H255" i="1"/>
  <c r="G255" i="1"/>
  <c r="F255" i="1"/>
  <c r="D255" i="1"/>
  <c r="K254" i="1"/>
  <c r="J254" i="1"/>
  <c r="I254" i="1"/>
  <c r="H254" i="1"/>
  <c r="G254" i="1"/>
  <c r="F254" i="1"/>
  <c r="D254" i="1"/>
  <c r="K253" i="1"/>
  <c r="J253" i="1"/>
  <c r="I253" i="1"/>
  <c r="H253" i="1"/>
  <c r="G253" i="1"/>
  <c r="F253" i="1"/>
  <c r="D253" i="1"/>
  <c r="K252" i="1"/>
  <c r="J252" i="1"/>
  <c r="I252" i="1"/>
  <c r="H252" i="1"/>
  <c r="G252" i="1"/>
  <c r="F252" i="1"/>
  <c r="D252" i="1"/>
  <c r="K251" i="1"/>
  <c r="J251" i="1"/>
  <c r="I251" i="1"/>
  <c r="H251" i="1"/>
  <c r="G251" i="1"/>
  <c r="F251" i="1"/>
  <c r="D251" i="1"/>
  <c r="K250" i="1"/>
  <c r="J250" i="1"/>
  <c r="I250" i="1"/>
  <c r="H250" i="1"/>
  <c r="G250" i="1"/>
  <c r="F250" i="1"/>
  <c r="D250" i="1"/>
  <c r="K249" i="1"/>
  <c r="J249" i="1"/>
  <c r="I249" i="1"/>
  <c r="H249" i="1"/>
  <c r="G249" i="1"/>
  <c r="F249" i="1"/>
  <c r="D249" i="1"/>
  <c r="K248" i="1"/>
  <c r="J248" i="1"/>
  <c r="I248" i="1"/>
  <c r="H248" i="1"/>
  <c r="G248" i="1"/>
  <c r="F248" i="1"/>
  <c r="D248" i="1"/>
  <c r="K247" i="1"/>
  <c r="J247" i="1"/>
  <c r="I247" i="1"/>
  <c r="H247" i="1"/>
  <c r="G247" i="1"/>
  <c r="F247" i="1"/>
  <c r="D247" i="1"/>
  <c r="K246" i="1"/>
  <c r="J246" i="1"/>
  <c r="I246" i="1"/>
  <c r="H246" i="1"/>
  <c r="G246" i="1"/>
  <c r="F246" i="1"/>
  <c r="D246" i="1"/>
  <c r="K245" i="1"/>
  <c r="J245" i="1"/>
  <c r="I245" i="1"/>
  <c r="H245" i="1"/>
  <c r="G245" i="1"/>
  <c r="F245" i="1"/>
  <c r="D245" i="1"/>
  <c r="K244" i="1"/>
  <c r="J244" i="1"/>
  <c r="I244" i="1"/>
  <c r="H244" i="1"/>
  <c r="G244" i="1"/>
  <c r="F244" i="1"/>
  <c r="D244" i="1"/>
  <c r="K243" i="1"/>
  <c r="J243" i="1"/>
  <c r="I243" i="1"/>
  <c r="H243" i="1"/>
  <c r="G243" i="1"/>
  <c r="F243" i="1"/>
  <c r="D243" i="1"/>
  <c r="K242" i="1"/>
  <c r="J242" i="1"/>
  <c r="I242" i="1"/>
  <c r="H242" i="1"/>
  <c r="G242" i="1"/>
  <c r="F242" i="1"/>
  <c r="D242" i="1"/>
  <c r="K241" i="1"/>
  <c r="J241" i="1"/>
  <c r="I241" i="1"/>
  <c r="H241" i="1"/>
  <c r="G241" i="1"/>
  <c r="F241" i="1"/>
  <c r="D241" i="1"/>
  <c r="K240" i="1"/>
  <c r="J240" i="1"/>
  <c r="I240" i="1"/>
  <c r="H240" i="1"/>
  <c r="G240" i="1"/>
  <c r="F240" i="1"/>
  <c r="D240" i="1"/>
  <c r="K239" i="1"/>
  <c r="J239" i="1"/>
  <c r="I239" i="1"/>
  <c r="H239" i="1"/>
  <c r="G239" i="1"/>
  <c r="F239" i="1"/>
  <c r="D239" i="1"/>
  <c r="K238" i="1"/>
  <c r="J238" i="1"/>
  <c r="I238" i="1"/>
  <c r="H238" i="1"/>
  <c r="G238" i="1"/>
  <c r="F238" i="1"/>
  <c r="D238" i="1"/>
  <c r="K237" i="1"/>
  <c r="J237" i="1"/>
  <c r="I237" i="1"/>
  <c r="H237" i="1"/>
  <c r="G237" i="1"/>
  <c r="F237" i="1"/>
  <c r="D237" i="1"/>
  <c r="K236" i="1"/>
  <c r="J236" i="1"/>
  <c r="I236" i="1"/>
  <c r="H236" i="1"/>
  <c r="G236" i="1"/>
  <c r="F236" i="1"/>
  <c r="D236" i="1"/>
  <c r="K235" i="1"/>
  <c r="J235" i="1"/>
  <c r="I235" i="1"/>
  <c r="H235" i="1"/>
  <c r="G235" i="1"/>
  <c r="F235" i="1"/>
  <c r="D235" i="1"/>
  <c r="K234" i="1"/>
  <c r="J234" i="1"/>
  <c r="I234" i="1"/>
  <c r="H234" i="1"/>
  <c r="G234" i="1"/>
  <c r="F234" i="1"/>
  <c r="D234" i="1"/>
  <c r="K233" i="1"/>
  <c r="J233" i="1"/>
  <c r="I233" i="1"/>
  <c r="H233" i="1"/>
  <c r="G233" i="1"/>
  <c r="F233" i="1"/>
  <c r="D233" i="1"/>
  <c r="K232" i="1"/>
  <c r="J232" i="1"/>
  <c r="I232" i="1"/>
  <c r="H232" i="1"/>
  <c r="G232" i="1"/>
  <c r="F232" i="1"/>
  <c r="D232" i="1"/>
  <c r="K231" i="1"/>
  <c r="J231" i="1"/>
  <c r="I231" i="1"/>
  <c r="H231" i="1"/>
  <c r="G231" i="1"/>
  <c r="F231" i="1"/>
  <c r="D231" i="1"/>
  <c r="K230" i="1"/>
  <c r="J230" i="1"/>
  <c r="I230" i="1"/>
  <c r="H230" i="1"/>
  <c r="G230" i="1"/>
  <c r="F230" i="1"/>
  <c r="D230" i="1"/>
  <c r="K229" i="1"/>
  <c r="J229" i="1"/>
  <c r="I229" i="1"/>
  <c r="H229" i="1"/>
  <c r="G229" i="1"/>
  <c r="F229" i="1"/>
  <c r="D229" i="1"/>
  <c r="K228" i="1"/>
  <c r="J228" i="1"/>
  <c r="I228" i="1"/>
  <c r="H228" i="1"/>
  <c r="G228" i="1"/>
  <c r="F228" i="1"/>
  <c r="D228" i="1"/>
  <c r="K227" i="1"/>
  <c r="J227" i="1"/>
  <c r="I227" i="1"/>
  <c r="H227" i="1"/>
  <c r="G227" i="1"/>
  <c r="F227" i="1"/>
  <c r="D227" i="1"/>
  <c r="K226" i="1"/>
  <c r="J226" i="1"/>
  <c r="I226" i="1"/>
  <c r="H226" i="1"/>
  <c r="G226" i="1"/>
  <c r="F226" i="1"/>
  <c r="D226" i="1"/>
  <c r="K225" i="1"/>
  <c r="J225" i="1"/>
  <c r="I225" i="1"/>
  <c r="H225" i="1"/>
  <c r="G225" i="1"/>
  <c r="F225" i="1"/>
  <c r="D225" i="1"/>
  <c r="K224" i="1"/>
  <c r="J224" i="1"/>
  <c r="I224" i="1"/>
  <c r="H224" i="1"/>
  <c r="G224" i="1"/>
  <c r="F224" i="1"/>
  <c r="D224" i="1"/>
  <c r="K223" i="1"/>
  <c r="J223" i="1"/>
  <c r="I223" i="1"/>
  <c r="H223" i="1"/>
  <c r="G223" i="1"/>
  <c r="F223" i="1"/>
  <c r="D223" i="1"/>
  <c r="K222" i="1"/>
  <c r="J222" i="1"/>
  <c r="I222" i="1"/>
  <c r="H222" i="1"/>
  <c r="G222" i="1"/>
  <c r="F222" i="1"/>
  <c r="D222" i="1"/>
  <c r="K221" i="1"/>
  <c r="J221" i="1"/>
  <c r="I221" i="1"/>
  <c r="H221" i="1"/>
  <c r="G221" i="1"/>
  <c r="F221" i="1"/>
  <c r="D221" i="1"/>
  <c r="K220" i="1"/>
  <c r="J220" i="1"/>
  <c r="I220" i="1"/>
  <c r="H220" i="1"/>
  <c r="G220" i="1"/>
  <c r="F220" i="1"/>
  <c r="D220" i="1"/>
  <c r="K219" i="1"/>
  <c r="J219" i="1"/>
  <c r="I219" i="1"/>
  <c r="H219" i="1"/>
  <c r="G219" i="1"/>
  <c r="F219" i="1"/>
  <c r="D219" i="1"/>
  <c r="K218" i="1"/>
  <c r="J218" i="1"/>
  <c r="I218" i="1"/>
  <c r="H218" i="1"/>
  <c r="G218" i="1"/>
  <c r="F218" i="1"/>
  <c r="D218" i="1"/>
  <c r="K217" i="1"/>
  <c r="J217" i="1"/>
  <c r="I217" i="1"/>
  <c r="H217" i="1"/>
  <c r="G217" i="1"/>
  <c r="F217" i="1"/>
  <c r="D217" i="1"/>
  <c r="K216" i="1"/>
  <c r="J216" i="1"/>
  <c r="I216" i="1"/>
  <c r="H216" i="1"/>
  <c r="G216" i="1"/>
  <c r="F216" i="1"/>
  <c r="D216" i="1"/>
  <c r="K215" i="1"/>
  <c r="J215" i="1"/>
  <c r="I215" i="1"/>
  <c r="H215" i="1"/>
  <c r="G215" i="1"/>
  <c r="F215" i="1"/>
  <c r="D215" i="1"/>
  <c r="K214" i="1"/>
  <c r="J214" i="1"/>
  <c r="I214" i="1"/>
  <c r="H214" i="1"/>
  <c r="G214" i="1"/>
  <c r="F214" i="1"/>
  <c r="D214" i="1"/>
  <c r="K213" i="1"/>
  <c r="J213" i="1"/>
  <c r="I213" i="1"/>
  <c r="H213" i="1"/>
  <c r="G213" i="1"/>
  <c r="F213" i="1"/>
  <c r="D213" i="1"/>
  <c r="K212" i="1"/>
  <c r="J212" i="1"/>
  <c r="I212" i="1"/>
  <c r="H212" i="1"/>
  <c r="G212" i="1"/>
  <c r="F212" i="1"/>
  <c r="D212" i="1"/>
  <c r="K211" i="1"/>
  <c r="J211" i="1"/>
  <c r="I211" i="1"/>
  <c r="H211" i="1"/>
  <c r="G211" i="1"/>
  <c r="F211" i="1"/>
  <c r="D211" i="1"/>
  <c r="K210" i="1"/>
  <c r="J210" i="1"/>
  <c r="I210" i="1"/>
  <c r="H210" i="1"/>
  <c r="G210" i="1"/>
  <c r="F210" i="1"/>
  <c r="D210" i="1"/>
  <c r="K209" i="1"/>
  <c r="J209" i="1"/>
  <c r="I209" i="1"/>
  <c r="H209" i="1"/>
  <c r="G209" i="1"/>
  <c r="F209" i="1"/>
  <c r="D209" i="1"/>
  <c r="K208" i="1"/>
  <c r="J208" i="1"/>
  <c r="I208" i="1"/>
  <c r="H208" i="1"/>
  <c r="G208" i="1"/>
  <c r="F208" i="1"/>
  <c r="D208" i="1"/>
  <c r="K207" i="1"/>
  <c r="J207" i="1"/>
  <c r="I207" i="1"/>
  <c r="H207" i="1"/>
  <c r="G207" i="1"/>
  <c r="F207" i="1"/>
  <c r="D207" i="1"/>
  <c r="K206" i="1"/>
  <c r="J206" i="1"/>
  <c r="I206" i="1"/>
  <c r="H206" i="1"/>
  <c r="G206" i="1"/>
  <c r="F206" i="1"/>
  <c r="D206" i="1"/>
  <c r="K205" i="1"/>
  <c r="J205" i="1"/>
  <c r="I205" i="1"/>
  <c r="H205" i="1"/>
  <c r="G205" i="1"/>
  <c r="F205" i="1"/>
  <c r="D205" i="1"/>
  <c r="K204" i="1"/>
  <c r="J204" i="1"/>
  <c r="I204" i="1"/>
  <c r="H204" i="1"/>
  <c r="G204" i="1"/>
  <c r="F204" i="1"/>
  <c r="D204" i="1"/>
  <c r="K203" i="1"/>
  <c r="J203" i="1"/>
  <c r="I203" i="1"/>
  <c r="H203" i="1"/>
  <c r="G203" i="1"/>
  <c r="F203" i="1"/>
  <c r="D203" i="1"/>
  <c r="K202" i="1"/>
  <c r="J202" i="1"/>
  <c r="I202" i="1"/>
  <c r="H202" i="1"/>
  <c r="G202" i="1"/>
  <c r="F202" i="1"/>
  <c r="D202" i="1"/>
  <c r="K201" i="1"/>
  <c r="J201" i="1"/>
  <c r="I201" i="1"/>
  <c r="H201" i="1"/>
  <c r="G201" i="1"/>
  <c r="F201" i="1"/>
  <c r="D201" i="1"/>
  <c r="K200" i="1"/>
  <c r="J200" i="1"/>
  <c r="I200" i="1"/>
  <c r="H200" i="1"/>
  <c r="G200" i="1"/>
  <c r="F200" i="1"/>
  <c r="D200" i="1"/>
  <c r="K199" i="1"/>
  <c r="J199" i="1"/>
  <c r="I199" i="1"/>
  <c r="H199" i="1"/>
  <c r="G199" i="1"/>
  <c r="F199" i="1"/>
  <c r="D199" i="1"/>
  <c r="K198" i="1"/>
  <c r="J198" i="1"/>
  <c r="I198" i="1"/>
  <c r="H198" i="1"/>
  <c r="G198" i="1"/>
  <c r="F198" i="1"/>
  <c r="D198" i="1"/>
  <c r="K197" i="1"/>
  <c r="J197" i="1"/>
  <c r="I197" i="1"/>
  <c r="H197" i="1"/>
  <c r="G197" i="1"/>
  <c r="F197" i="1"/>
  <c r="D197" i="1"/>
  <c r="K196" i="1"/>
  <c r="J196" i="1"/>
  <c r="I196" i="1"/>
  <c r="H196" i="1"/>
  <c r="G196" i="1"/>
  <c r="F196" i="1"/>
  <c r="D196" i="1"/>
  <c r="K195" i="1"/>
  <c r="J195" i="1"/>
  <c r="I195" i="1"/>
  <c r="H195" i="1"/>
  <c r="G195" i="1"/>
  <c r="F195" i="1"/>
  <c r="D195" i="1"/>
  <c r="K194" i="1"/>
  <c r="J194" i="1"/>
  <c r="I194" i="1"/>
  <c r="H194" i="1"/>
  <c r="G194" i="1"/>
  <c r="F194" i="1"/>
  <c r="D194" i="1"/>
  <c r="K193" i="1"/>
  <c r="J193" i="1"/>
  <c r="I193" i="1"/>
  <c r="H193" i="1"/>
  <c r="G193" i="1"/>
  <c r="F193" i="1"/>
  <c r="D193" i="1"/>
  <c r="K192" i="1"/>
  <c r="J192" i="1"/>
  <c r="I192" i="1"/>
  <c r="H192" i="1"/>
  <c r="G192" i="1"/>
  <c r="F192" i="1"/>
  <c r="D192" i="1"/>
  <c r="K191" i="1"/>
  <c r="J191" i="1"/>
  <c r="I191" i="1"/>
  <c r="H191" i="1"/>
  <c r="G191" i="1"/>
  <c r="F191" i="1"/>
  <c r="D191" i="1"/>
  <c r="K190" i="1"/>
  <c r="J190" i="1"/>
  <c r="I190" i="1"/>
  <c r="H190" i="1"/>
  <c r="G190" i="1"/>
  <c r="F190" i="1"/>
  <c r="D190" i="1"/>
  <c r="K189" i="1"/>
  <c r="J189" i="1"/>
  <c r="I189" i="1"/>
  <c r="H189" i="1"/>
  <c r="G189" i="1"/>
  <c r="F189" i="1"/>
  <c r="D189" i="1"/>
  <c r="K188" i="1"/>
  <c r="J188" i="1"/>
  <c r="I188" i="1"/>
  <c r="H188" i="1"/>
  <c r="G188" i="1"/>
  <c r="F188" i="1"/>
  <c r="D188" i="1"/>
  <c r="K187" i="1"/>
  <c r="J187" i="1"/>
  <c r="I187" i="1"/>
  <c r="H187" i="1"/>
  <c r="G187" i="1"/>
  <c r="F187" i="1"/>
  <c r="D187" i="1"/>
  <c r="K186" i="1"/>
  <c r="J186" i="1"/>
  <c r="I186" i="1"/>
  <c r="H186" i="1"/>
  <c r="G186" i="1"/>
  <c r="F186" i="1"/>
  <c r="D186" i="1"/>
  <c r="K185" i="1"/>
  <c r="J185" i="1"/>
  <c r="I185" i="1"/>
  <c r="H185" i="1"/>
  <c r="G185" i="1"/>
  <c r="F185" i="1"/>
  <c r="D185" i="1"/>
  <c r="K184" i="1"/>
  <c r="J184" i="1"/>
  <c r="I184" i="1"/>
  <c r="H184" i="1"/>
  <c r="G184" i="1"/>
  <c r="F184" i="1"/>
  <c r="D184" i="1"/>
  <c r="K183" i="1"/>
  <c r="J183" i="1"/>
  <c r="I183" i="1"/>
  <c r="H183" i="1"/>
  <c r="G183" i="1"/>
  <c r="F183" i="1"/>
  <c r="D183" i="1"/>
  <c r="K182" i="1"/>
  <c r="J182" i="1"/>
  <c r="I182" i="1"/>
  <c r="H182" i="1"/>
  <c r="G182" i="1"/>
  <c r="F182" i="1"/>
  <c r="D182" i="1"/>
  <c r="K181" i="1"/>
  <c r="J181" i="1"/>
  <c r="I181" i="1"/>
  <c r="H181" i="1"/>
  <c r="G181" i="1"/>
  <c r="F181" i="1"/>
  <c r="D181" i="1"/>
  <c r="K180" i="1"/>
  <c r="J180" i="1"/>
  <c r="I180" i="1"/>
  <c r="H180" i="1"/>
  <c r="G180" i="1"/>
  <c r="F180" i="1"/>
  <c r="D180" i="1"/>
  <c r="K179" i="1"/>
  <c r="J179" i="1"/>
  <c r="I179" i="1"/>
  <c r="H179" i="1"/>
  <c r="G179" i="1"/>
  <c r="F179" i="1"/>
  <c r="D179" i="1"/>
  <c r="K178" i="1"/>
  <c r="J178" i="1"/>
  <c r="I178" i="1"/>
  <c r="H178" i="1"/>
  <c r="G178" i="1"/>
  <c r="F178" i="1"/>
  <c r="D178" i="1"/>
  <c r="K177" i="1"/>
  <c r="J177" i="1"/>
  <c r="I177" i="1"/>
  <c r="H177" i="1"/>
  <c r="G177" i="1"/>
  <c r="F177" i="1"/>
  <c r="D177" i="1"/>
  <c r="K176" i="1"/>
  <c r="J176" i="1"/>
  <c r="I176" i="1"/>
  <c r="H176" i="1"/>
  <c r="G176" i="1"/>
  <c r="F176" i="1"/>
  <c r="D176" i="1"/>
  <c r="K175" i="1"/>
  <c r="J175" i="1"/>
  <c r="I175" i="1"/>
  <c r="H175" i="1"/>
  <c r="G175" i="1"/>
  <c r="F175" i="1"/>
  <c r="D175" i="1"/>
  <c r="K174" i="1"/>
  <c r="J174" i="1"/>
  <c r="I174" i="1"/>
  <c r="H174" i="1"/>
  <c r="G174" i="1"/>
  <c r="F174" i="1"/>
  <c r="D174" i="1"/>
  <c r="K173" i="1"/>
  <c r="J173" i="1"/>
  <c r="I173" i="1"/>
  <c r="H173" i="1"/>
  <c r="G173" i="1"/>
  <c r="F173" i="1"/>
  <c r="D173" i="1"/>
  <c r="K172" i="1"/>
  <c r="J172" i="1"/>
  <c r="I172" i="1"/>
  <c r="H172" i="1"/>
  <c r="G172" i="1"/>
  <c r="F172" i="1"/>
  <c r="D172" i="1"/>
  <c r="K171" i="1"/>
  <c r="J171" i="1"/>
  <c r="I171" i="1"/>
  <c r="H171" i="1"/>
  <c r="G171" i="1"/>
  <c r="F171" i="1"/>
  <c r="D171" i="1"/>
  <c r="K170" i="1"/>
  <c r="J170" i="1"/>
  <c r="I170" i="1"/>
  <c r="H170" i="1"/>
  <c r="G170" i="1"/>
  <c r="F170" i="1"/>
  <c r="D170" i="1"/>
  <c r="K169" i="1"/>
  <c r="J169" i="1"/>
  <c r="I169" i="1"/>
  <c r="H169" i="1"/>
  <c r="G169" i="1"/>
  <c r="F169" i="1"/>
  <c r="D169" i="1"/>
  <c r="K168" i="1"/>
  <c r="J168" i="1"/>
  <c r="I168" i="1"/>
  <c r="H168" i="1"/>
  <c r="G168" i="1"/>
  <c r="F168" i="1"/>
  <c r="D168" i="1"/>
  <c r="K167" i="1"/>
  <c r="J167" i="1"/>
  <c r="I167" i="1"/>
  <c r="H167" i="1"/>
  <c r="G167" i="1"/>
  <c r="F167" i="1"/>
  <c r="D167" i="1"/>
  <c r="K166" i="1"/>
  <c r="J166" i="1"/>
  <c r="I166" i="1"/>
  <c r="H166" i="1"/>
  <c r="G166" i="1"/>
  <c r="F166" i="1"/>
  <c r="D166" i="1"/>
  <c r="K165" i="1"/>
  <c r="J165" i="1"/>
  <c r="I165" i="1"/>
  <c r="H165" i="1"/>
  <c r="G165" i="1"/>
  <c r="F165" i="1"/>
  <c r="D165" i="1"/>
  <c r="K164" i="1"/>
  <c r="J164" i="1"/>
  <c r="I164" i="1"/>
  <c r="H164" i="1"/>
  <c r="G164" i="1"/>
  <c r="F164" i="1"/>
  <c r="D164" i="1"/>
  <c r="K163" i="1"/>
  <c r="J163" i="1"/>
  <c r="I163" i="1"/>
  <c r="H163" i="1"/>
  <c r="G163" i="1"/>
  <c r="F163" i="1"/>
  <c r="D163" i="1"/>
  <c r="K162" i="1"/>
  <c r="J162" i="1"/>
  <c r="I162" i="1"/>
  <c r="H162" i="1"/>
  <c r="G162" i="1"/>
  <c r="F162" i="1"/>
  <c r="D162" i="1"/>
  <c r="K161" i="1"/>
  <c r="J161" i="1"/>
  <c r="I161" i="1"/>
  <c r="H161" i="1"/>
  <c r="G161" i="1"/>
  <c r="F161" i="1"/>
  <c r="D161" i="1"/>
  <c r="K160" i="1"/>
  <c r="J160" i="1"/>
  <c r="I160" i="1"/>
  <c r="H160" i="1"/>
  <c r="G160" i="1"/>
  <c r="F160" i="1"/>
  <c r="D160" i="1"/>
  <c r="K159" i="1"/>
  <c r="J159" i="1"/>
  <c r="I159" i="1"/>
  <c r="H159" i="1"/>
  <c r="G159" i="1"/>
  <c r="F159" i="1"/>
  <c r="D159" i="1"/>
  <c r="K158" i="1"/>
  <c r="J158" i="1"/>
  <c r="I158" i="1"/>
  <c r="H158" i="1"/>
  <c r="G158" i="1"/>
  <c r="F158" i="1"/>
  <c r="D158" i="1"/>
  <c r="K157" i="1"/>
  <c r="J157" i="1"/>
  <c r="I157" i="1"/>
  <c r="H157" i="1"/>
  <c r="G157" i="1"/>
  <c r="F157" i="1"/>
  <c r="D157" i="1"/>
  <c r="K156" i="1"/>
  <c r="J156" i="1"/>
  <c r="I156" i="1"/>
  <c r="H156" i="1"/>
  <c r="G156" i="1"/>
  <c r="F156" i="1"/>
  <c r="D156" i="1"/>
  <c r="K155" i="1"/>
  <c r="J155" i="1"/>
  <c r="I155" i="1"/>
  <c r="H155" i="1"/>
  <c r="G155" i="1"/>
  <c r="F155" i="1"/>
  <c r="D155" i="1"/>
  <c r="K154" i="1"/>
  <c r="J154" i="1"/>
  <c r="I154" i="1"/>
  <c r="H154" i="1"/>
  <c r="G154" i="1"/>
  <c r="F154" i="1"/>
  <c r="D154" i="1"/>
  <c r="K153" i="1"/>
  <c r="J153" i="1"/>
  <c r="I153" i="1"/>
  <c r="H153" i="1"/>
  <c r="G153" i="1"/>
  <c r="F153" i="1"/>
  <c r="D153" i="1"/>
  <c r="K152" i="1"/>
  <c r="J152" i="1"/>
  <c r="I152" i="1"/>
  <c r="H152" i="1"/>
  <c r="G152" i="1"/>
  <c r="F152" i="1"/>
  <c r="D152" i="1"/>
  <c r="K151" i="1"/>
  <c r="J151" i="1"/>
  <c r="I151" i="1"/>
  <c r="H151" i="1"/>
  <c r="G151" i="1"/>
  <c r="F151" i="1"/>
  <c r="D151" i="1"/>
  <c r="K150" i="1"/>
  <c r="J150" i="1"/>
  <c r="I150" i="1"/>
  <c r="H150" i="1"/>
  <c r="G150" i="1"/>
  <c r="F150" i="1"/>
  <c r="D150" i="1"/>
  <c r="K149" i="1"/>
  <c r="J149" i="1"/>
  <c r="I149" i="1"/>
  <c r="H149" i="1"/>
  <c r="G149" i="1"/>
  <c r="F149" i="1"/>
  <c r="D149" i="1"/>
  <c r="K148" i="1"/>
  <c r="J148" i="1"/>
  <c r="I148" i="1"/>
  <c r="H148" i="1"/>
  <c r="G148" i="1"/>
  <c r="F148" i="1"/>
  <c r="D148" i="1"/>
  <c r="K147" i="1"/>
  <c r="J147" i="1"/>
  <c r="I147" i="1"/>
  <c r="H147" i="1"/>
  <c r="G147" i="1"/>
  <c r="F147" i="1"/>
  <c r="D147" i="1"/>
  <c r="K146" i="1"/>
  <c r="J146" i="1"/>
  <c r="I146" i="1"/>
  <c r="H146" i="1"/>
  <c r="G146" i="1"/>
  <c r="F146" i="1"/>
  <c r="D146" i="1"/>
  <c r="K145" i="1"/>
  <c r="J145" i="1"/>
  <c r="I145" i="1"/>
  <c r="H145" i="1"/>
  <c r="G145" i="1"/>
  <c r="F145" i="1"/>
  <c r="D145" i="1"/>
  <c r="K144" i="1"/>
  <c r="J144" i="1"/>
  <c r="I144" i="1"/>
  <c r="H144" i="1"/>
  <c r="G144" i="1"/>
  <c r="F144" i="1"/>
  <c r="D144" i="1"/>
  <c r="K143" i="1"/>
  <c r="J143" i="1"/>
  <c r="I143" i="1"/>
  <c r="H143" i="1"/>
  <c r="G143" i="1"/>
  <c r="F143" i="1"/>
  <c r="D143" i="1"/>
  <c r="K142" i="1"/>
  <c r="J142" i="1"/>
  <c r="I142" i="1"/>
  <c r="H142" i="1"/>
  <c r="G142" i="1"/>
  <c r="F142" i="1"/>
  <c r="D142" i="1"/>
  <c r="K141" i="1"/>
  <c r="J141" i="1"/>
  <c r="I141" i="1"/>
  <c r="H141" i="1"/>
  <c r="G141" i="1"/>
  <c r="F141" i="1"/>
  <c r="D141" i="1"/>
  <c r="K140" i="1"/>
  <c r="J140" i="1"/>
  <c r="I140" i="1"/>
  <c r="H140" i="1"/>
  <c r="G140" i="1"/>
  <c r="F140" i="1"/>
  <c r="D140" i="1"/>
  <c r="K139" i="1"/>
  <c r="J139" i="1"/>
  <c r="I139" i="1"/>
  <c r="H139" i="1"/>
  <c r="G139" i="1"/>
  <c r="F139" i="1"/>
  <c r="D139" i="1"/>
  <c r="K138" i="1"/>
  <c r="J138" i="1"/>
  <c r="I138" i="1"/>
  <c r="H138" i="1"/>
  <c r="G138" i="1"/>
  <c r="F138" i="1"/>
  <c r="D138" i="1"/>
  <c r="K137" i="1"/>
  <c r="J137" i="1"/>
  <c r="I137" i="1"/>
  <c r="H137" i="1"/>
  <c r="G137" i="1"/>
  <c r="F137" i="1"/>
  <c r="D137" i="1"/>
  <c r="K136" i="1"/>
  <c r="J136" i="1"/>
  <c r="I136" i="1"/>
  <c r="H136" i="1"/>
  <c r="G136" i="1"/>
  <c r="F136" i="1"/>
  <c r="D136" i="1"/>
  <c r="K135" i="1"/>
  <c r="J135" i="1"/>
  <c r="I135" i="1"/>
  <c r="H135" i="1"/>
  <c r="G135" i="1"/>
  <c r="F135" i="1"/>
  <c r="D135" i="1"/>
  <c r="K134" i="1"/>
  <c r="J134" i="1"/>
  <c r="I134" i="1"/>
  <c r="H134" i="1"/>
  <c r="G134" i="1"/>
  <c r="F134" i="1"/>
  <c r="D134" i="1"/>
  <c r="K133" i="1"/>
  <c r="J133" i="1"/>
  <c r="I133" i="1"/>
  <c r="H133" i="1"/>
  <c r="G133" i="1"/>
  <c r="F133" i="1"/>
  <c r="D133" i="1"/>
  <c r="K132" i="1"/>
  <c r="J132" i="1"/>
  <c r="I132" i="1"/>
  <c r="H132" i="1"/>
  <c r="G132" i="1"/>
  <c r="F132" i="1"/>
  <c r="D132" i="1"/>
  <c r="K131" i="1"/>
  <c r="J131" i="1"/>
  <c r="I131" i="1"/>
  <c r="H131" i="1"/>
  <c r="G131" i="1"/>
  <c r="F131" i="1"/>
  <c r="D131" i="1"/>
  <c r="K130" i="1"/>
  <c r="J130" i="1"/>
  <c r="I130" i="1"/>
  <c r="H130" i="1"/>
  <c r="G130" i="1"/>
  <c r="F130" i="1"/>
  <c r="D130" i="1"/>
  <c r="K129" i="1"/>
  <c r="J129" i="1"/>
  <c r="I129" i="1"/>
  <c r="H129" i="1"/>
  <c r="G129" i="1"/>
  <c r="F129" i="1"/>
  <c r="D129" i="1"/>
  <c r="K128" i="1"/>
  <c r="J128" i="1"/>
  <c r="I128" i="1"/>
  <c r="H128" i="1"/>
  <c r="G128" i="1"/>
  <c r="F128" i="1"/>
  <c r="D128" i="1"/>
  <c r="K127" i="1"/>
  <c r="J127" i="1"/>
  <c r="I127" i="1"/>
  <c r="H127" i="1"/>
  <c r="G127" i="1"/>
  <c r="F127" i="1"/>
  <c r="D127" i="1"/>
  <c r="K126" i="1"/>
  <c r="J126" i="1"/>
  <c r="I126" i="1"/>
  <c r="H126" i="1"/>
  <c r="G126" i="1"/>
  <c r="F126" i="1"/>
  <c r="D126" i="1"/>
  <c r="K125" i="1"/>
  <c r="J125" i="1"/>
  <c r="I125" i="1"/>
  <c r="H125" i="1"/>
  <c r="G125" i="1"/>
  <c r="F125" i="1"/>
  <c r="D125" i="1"/>
  <c r="K124" i="1"/>
  <c r="J124" i="1"/>
  <c r="I124" i="1"/>
  <c r="H124" i="1"/>
  <c r="G124" i="1"/>
  <c r="F124" i="1"/>
  <c r="D124" i="1"/>
  <c r="K123" i="1"/>
  <c r="J123" i="1"/>
  <c r="I123" i="1"/>
  <c r="H123" i="1"/>
  <c r="G123" i="1"/>
  <c r="F123" i="1"/>
  <c r="D123" i="1"/>
  <c r="K122" i="1"/>
  <c r="J122" i="1"/>
  <c r="I122" i="1"/>
  <c r="H122" i="1"/>
  <c r="G122" i="1"/>
  <c r="F122" i="1"/>
  <c r="D122" i="1"/>
  <c r="K121" i="1"/>
  <c r="J121" i="1"/>
  <c r="I121" i="1"/>
  <c r="H121" i="1"/>
  <c r="G121" i="1"/>
  <c r="F121" i="1"/>
  <c r="D121" i="1"/>
  <c r="K120" i="1"/>
  <c r="J120" i="1"/>
  <c r="I120" i="1"/>
  <c r="H120" i="1"/>
  <c r="G120" i="1"/>
  <c r="F120" i="1"/>
  <c r="D120" i="1"/>
  <c r="K119" i="1"/>
  <c r="J119" i="1"/>
  <c r="I119" i="1"/>
  <c r="H119" i="1"/>
  <c r="G119" i="1"/>
  <c r="F119" i="1"/>
  <c r="D119" i="1"/>
  <c r="K118" i="1"/>
  <c r="J118" i="1"/>
  <c r="I118" i="1"/>
  <c r="H118" i="1"/>
  <c r="G118" i="1"/>
  <c r="F118" i="1"/>
  <c r="D118" i="1"/>
  <c r="K117" i="1"/>
  <c r="J117" i="1"/>
  <c r="I117" i="1"/>
  <c r="H117" i="1"/>
  <c r="G117" i="1"/>
  <c r="F117" i="1"/>
  <c r="D117" i="1"/>
  <c r="K116" i="1"/>
  <c r="J116" i="1"/>
  <c r="I116" i="1"/>
  <c r="H116" i="1"/>
  <c r="G116" i="1"/>
  <c r="F116" i="1"/>
  <c r="D116" i="1"/>
  <c r="K115" i="1"/>
  <c r="J115" i="1"/>
  <c r="I115" i="1"/>
  <c r="H115" i="1"/>
  <c r="G115" i="1"/>
  <c r="F115" i="1"/>
  <c r="D115" i="1"/>
  <c r="K114" i="1"/>
  <c r="J114" i="1"/>
  <c r="I114" i="1"/>
  <c r="H114" i="1"/>
  <c r="G114" i="1"/>
  <c r="F114" i="1"/>
  <c r="D114" i="1"/>
  <c r="K113" i="1"/>
  <c r="J113" i="1"/>
  <c r="I113" i="1"/>
  <c r="H113" i="1"/>
  <c r="G113" i="1"/>
  <c r="F113" i="1"/>
  <c r="D113" i="1"/>
  <c r="K112" i="1"/>
  <c r="J112" i="1"/>
  <c r="I112" i="1"/>
  <c r="H112" i="1"/>
  <c r="G112" i="1"/>
  <c r="F112" i="1"/>
  <c r="D112" i="1"/>
  <c r="K111" i="1"/>
  <c r="J111" i="1"/>
  <c r="I111" i="1"/>
  <c r="H111" i="1"/>
  <c r="G111" i="1"/>
  <c r="F111" i="1"/>
  <c r="D111" i="1"/>
  <c r="K110" i="1"/>
  <c r="J110" i="1"/>
  <c r="I110" i="1"/>
  <c r="H110" i="1"/>
  <c r="G110" i="1"/>
  <c r="F110" i="1"/>
  <c r="D110" i="1"/>
  <c r="K109" i="1"/>
  <c r="J109" i="1"/>
  <c r="I109" i="1"/>
  <c r="H109" i="1"/>
  <c r="G109" i="1"/>
  <c r="F109" i="1"/>
  <c r="D109" i="1"/>
  <c r="K108" i="1"/>
  <c r="J108" i="1"/>
  <c r="I108" i="1"/>
  <c r="H108" i="1"/>
  <c r="G108" i="1"/>
  <c r="F108" i="1"/>
  <c r="D108" i="1"/>
  <c r="K107" i="1"/>
  <c r="J107" i="1"/>
  <c r="I107" i="1"/>
  <c r="H107" i="1"/>
  <c r="G107" i="1"/>
  <c r="F107" i="1"/>
  <c r="D107" i="1"/>
  <c r="K106" i="1"/>
  <c r="J106" i="1"/>
  <c r="I106" i="1"/>
  <c r="H106" i="1"/>
  <c r="G106" i="1"/>
  <c r="F106" i="1"/>
  <c r="D106" i="1"/>
  <c r="K105" i="1"/>
  <c r="J105" i="1"/>
  <c r="I105" i="1"/>
  <c r="H105" i="1"/>
  <c r="G105" i="1"/>
  <c r="F105" i="1"/>
  <c r="D105" i="1"/>
  <c r="K104" i="1"/>
  <c r="J104" i="1"/>
  <c r="I104" i="1"/>
  <c r="H104" i="1"/>
  <c r="G104" i="1"/>
  <c r="F104" i="1"/>
  <c r="D104" i="1"/>
  <c r="K103" i="1"/>
  <c r="J103" i="1"/>
  <c r="I103" i="1"/>
  <c r="H103" i="1"/>
  <c r="G103" i="1"/>
  <c r="F103" i="1"/>
  <c r="D103" i="1"/>
  <c r="K102" i="1"/>
  <c r="J102" i="1"/>
  <c r="I102" i="1"/>
  <c r="H102" i="1"/>
  <c r="G102" i="1"/>
  <c r="F102" i="1"/>
  <c r="D102" i="1"/>
  <c r="K101" i="1"/>
  <c r="J101" i="1"/>
  <c r="I101" i="1"/>
  <c r="H101" i="1"/>
  <c r="G101" i="1"/>
  <c r="F101" i="1"/>
  <c r="D101" i="1"/>
  <c r="K100" i="1"/>
  <c r="J100" i="1"/>
  <c r="I100" i="1"/>
  <c r="H100" i="1"/>
  <c r="G100" i="1"/>
  <c r="F100" i="1"/>
  <c r="D100" i="1"/>
  <c r="K99" i="1"/>
  <c r="J99" i="1"/>
  <c r="I99" i="1"/>
  <c r="H99" i="1"/>
  <c r="G99" i="1"/>
  <c r="F99" i="1"/>
  <c r="D99" i="1"/>
  <c r="K98" i="1"/>
  <c r="J98" i="1"/>
  <c r="I98" i="1"/>
  <c r="H98" i="1"/>
  <c r="G98" i="1"/>
  <c r="F98" i="1"/>
  <c r="D98" i="1"/>
  <c r="K97" i="1"/>
  <c r="J97" i="1"/>
  <c r="I97" i="1"/>
  <c r="H97" i="1"/>
  <c r="G97" i="1"/>
  <c r="F97" i="1"/>
  <c r="D97" i="1"/>
  <c r="K96" i="1"/>
  <c r="J96" i="1"/>
  <c r="I96" i="1"/>
  <c r="H96" i="1"/>
  <c r="G96" i="1"/>
  <c r="F96" i="1"/>
  <c r="D96" i="1"/>
  <c r="K95" i="1"/>
  <c r="J95" i="1"/>
  <c r="I95" i="1"/>
  <c r="H95" i="1"/>
  <c r="G95" i="1"/>
  <c r="F95" i="1"/>
  <c r="D95" i="1"/>
  <c r="K94" i="1"/>
  <c r="J94" i="1"/>
  <c r="I94" i="1"/>
  <c r="H94" i="1"/>
  <c r="G94" i="1"/>
  <c r="F94" i="1"/>
  <c r="D94" i="1"/>
  <c r="K93" i="1"/>
  <c r="J93" i="1"/>
  <c r="I93" i="1"/>
  <c r="H93" i="1"/>
  <c r="G93" i="1"/>
  <c r="F93" i="1"/>
  <c r="D93" i="1"/>
  <c r="K92" i="1"/>
  <c r="J92" i="1"/>
  <c r="I92" i="1"/>
  <c r="H92" i="1"/>
  <c r="G92" i="1"/>
  <c r="F92" i="1"/>
  <c r="D92" i="1"/>
  <c r="K91" i="1"/>
  <c r="J91" i="1"/>
  <c r="I91" i="1"/>
  <c r="H91" i="1"/>
  <c r="G91" i="1"/>
  <c r="F91" i="1"/>
  <c r="D91" i="1"/>
  <c r="K90" i="1"/>
  <c r="J90" i="1"/>
  <c r="I90" i="1"/>
  <c r="H90" i="1"/>
  <c r="G90" i="1"/>
  <c r="F90" i="1"/>
  <c r="D90" i="1"/>
  <c r="K89" i="1"/>
  <c r="J89" i="1"/>
  <c r="I89" i="1"/>
  <c r="H89" i="1"/>
  <c r="G89" i="1"/>
  <c r="F89" i="1"/>
  <c r="D89" i="1"/>
  <c r="K88" i="1"/>
  <c r="J88" i="1"/>
  <c r="I88" i="1"/>
  <c r="H88" i="1"/>
  <c r="G88" i="1"/>
  <c r="F88" i="1"/>
  <c r="D88" i="1"/>
  <c r="K87" i="1"/>
  <c r="J87" i="1"/>
  <c r="I87" i="1"/>
  <c r="H87" i="1"/>
  <c r="G87" i="1"/>
  <c r="F87" i="1"/>
  <c r="D87" i="1"/>
  <c r="K86" i="1"/>
  <c r="J86" i="1"/>
  <c r="I86" i="1"/>
  <c r="H86" i="1"/>
  <c r="G86" i="1"/>
  <c r="F86" i="1"/>
  <c r="D86" i="1"/>
  <c r="K85" i="1"/>
  <c r="J85" i="1"/>
  <c r="I85" i="1"/>
  <c r="H85" i="1"/>
  <c r="G85" i="1"/>
  <c r="F85" i="1"/>
  <c r="D85" i="1"/>
  <c r="K84" i="1"/>
  <c r="J84" i="1"/>
  <c r="I84" i="1"/>
  <c r="H84" i="1"/>
  <c r="G84" i="1"/>
  <c r="F84" i="1"/>
  <c r="D84" i="1"/>
  <c r="K83" i="1"/>
  <c r="J83" i="1"/>
  <c r="I83" i="1"/>
  <c r="H83" i="1"/>
  <c r="G83" i="1"/>
  <c r="F83" i="1"/>
  <c r="D83" i="1"/>
  <c r="K82" i="1"/>
  <c r="J82" i="1"/>
  <c r="I82" i="1"/>
  <c r="H82" i="1"/>
  <c r="G82" i="1"/>
  <c r="F82" i="1"/>
  <c r="D82" i="1"/>
  <c r="K81" i="1"/>
  <c r="J81" i="1"/>
  <c r="I81" i="1"/>
  <c r="H81" i="1"/>
  <c r="G81" i="1"/>
  <c r="F81" i="1"/>
  <c r="D81" i="1"/>
  <c r="K80" i="1"/>
  <c r="J80" i="1"/>
  <c r="I80" i="1"/>
  <c r="H80" i="1"/>
  <c r="G80" i="1"/>
  <c r="F80" i="1"/>
  <c r="D80" i="1"/>
  <c r="K79" i="1"/>
  <c r="J79" i="1"/>
  <c r="I79" i="1"/>
  <c r="H79" i="1"/>
  <c r="G79" i="1"/>
  <c r="F79" i="1"/>
  <c r="D79" i="1"/>
  <c r="K78" i="1"/>
  <c r="J78" i="1"/>
  <c r="I78" i="1"/>
  <c r="H78" i="1"/>
  <c r="G78" i="1"/>
  <c r="F78" i="1"/>
  <c r="D78" i="1"/>
  <c r="K77" i="1"/>
  <c r="J77" i="1"/>
  <c r="I77" i="1"/>
  <c r="H77" i="1"/>
  <c r="G77" i="1"/>
  <c r="F77" i="1"/>
  <c r="D77" i="1"/>
  <c r="K76" i="1"/>
  <c r="J76" i="1"/>
  <c r="I76" i="1"/>
  <c r="H76" i="1"/>
  <c r="G76" i="1"/>
  <c r="F76" i="1"/>
  <c r="D76" i="1"/>
  <c r="K75" i="1"/>
  <c r="J75" i="1"/>
  <c r="I75" i="1"/>
  <c r="H75" i="1"/>
  <c r="G75" i="1"/>
  <c r="F75" i="1"/>
  <c r="D75" i="1"/>
  <c r="K74" i="1"/>
  <c r="J74" i="1"/>
  <c r="I74" i="1"/>
  <c r="H74" i="1"/>
  <c r="G74" i="1"/>
  <c r="F74" i="1"/>
  <c r="D74" i="1"/>
  <c r="K73" i="1"/>
  <c r="J73" i="1"/>
  <c r="I73" i="1"/>
  <c r="H73" i="1"/>
  <c r="G73" i="1"/>
  <c r="F73" i="1"/>
  <c r="D73" i="1"/>
  <c r="K72" i="1"/>
  <c r="J72" i="1"/>
  <c r="I72" i="1"/>
  <c r="H72" i="1"/>
  <c r="G72" i="1"/>
  <c r="F72" i="1"/>
  <c r="D72" i="1"/>
  <c r="K71" i="1"/>
  <c r="J71" i="1"/>
  <c r="I71" i="1"/>
  <c r="H71" i="1"/>
  <c r="G71" i="1"/>
  <c r="F71" i="1"/>
  <c r="D71" i="1"/>
  <c r="K70" i="1"/>
  <c r="J70" i="1"/>
  <c r="I70" i="1"/>
  <c r="H70" i="1"/>
  <c r="G70" i="1"/>
  <c r="F70" i="1"/>
  <c r="D70" i="1"/>
  <c r="K69" i="1"/>
  <c r="J69" i="1"/>
  <c r="I69" i="1"/>
  <c r="H69" i="1"/>
  <c r="G69" i="1"/>
  <c r="F69" i="1"/>
  <c r="D69" i="1"/>
  <c r="K68" i="1"/>
  <c r="J68" i="1"/>
  <c r="I68" i="1"/>
  <c r="H68" i="1"/>
  <c r="G68" i="1"/>
  <c r="F68" i="1"/>
  <c r="D68" i="1"/>
  <c r="K67" i="1"/>
  <c r="J67" i="1"/>
  <c r="I67" i="1"/>
  <c r="H67" i="1"/>
  <c r="G67" i="1"/>
  <c r="F67" i="1"/>
  <c r="D67" i="1"/>
  <c r="K66" i="1"/>
  <c r="J66" i="1"/>
  <c r="I66" i="1"/>
  <c r="H66" i="1"/>
  <c r="G66" i="1"/>
  <c r="F66" i="1"/>
  <c r="D66" i="1"/>
  <c r="K65" i="1"/>
  <c r="J65" i="1"/>
  <c r="I65" i="1"/>
  <c r="H65" i="1"/>
  <c r="G65" i="1"/>
  <c r="F65" i="1"/>
  <c r="D65" i="1"/>
  <c r="K64" i="1"/>
  <c r="J64" i="1"/>
  <c r="I64" i="1"/>
  <c r="H64" i="1"/>
  <c r="G64" i="1"/>
  <c r="F64" i="1"/>
  <c r="D64" i="1"/>
  <c r="K63" i="1"/>
  <c r="J63" i="1"/>
  <c r="I63" i="1"/>
  <c r="H63" i="1"/>
  <c r="G63" i="1"/>
  <c r="F63" i="1"/>
  <c r="D63" i="1"/>
  <c r="K62" i="1"/>
  <c r="J62" i="1"/>
  <c r="I62" i="1"/>
  <c r="H62" i="1"/>
  <c r="G62" i="1"/>
  <c r="F62" i="1"/>
  <c r="D62" i="1"/>
  <c r="K61" i="1"/>
  <c r="J61" i="1"/>
  <c r="I61" i="1"/>
  <c r="H61" i="1"/>
  <c r="G61" i="1"/>
  <c r="F61" i="1"/>
  <c r="D61" i="1"/>
  <c r="K60" i="1"/>
  <c r="J60" i="1"/>
  <c r="I60" i="1"/>
  <c r="H60" i="1"/>
  <c r="G60" i="1"/>
  <c r="F60" i="1"/>
  <c r="D60" i="1"/>
  <c r="K59" i="1"/>
  <c r="J59" i="1"/>
  <c r="I59" i="1"/>
  <c r="H59" i="1"/>
  <c r="G59" i="1"/>
  <c r="F59" i="1"/>
  <c r="D59" i="1"/>
  <c r="K58" i="1"/>
  <c r="J58" i="1"/>
  <c r="I58" i="1"/>
  <c r="H58" i="1"/>
  <c r="G58" i="1"/>
  <c r="F58" i="1"/>
  <c r="D58" i="1"/>
  <c r="K57" i="1"/>
  <c r="J57" i="1"/>
  <c r="I57" i="1"/>
  <c r="H57" i="1"/>
  <c r="G57" i="1"/>
  <c r="F57" i="1"/>
  <c r="D57" i="1"/>
  <c r="K56" i="1"/>
  <c r="J56" i="1"/>
  <c r="I56" i="1"/>
  <c r="H56" i="1"/>
  <c r="G56" i="1"/>
  <c r="F56" i="1"/>
  <c r="D56" i="1"/>
  <c r="K55" i="1"/>
  <c r="J55" i="1"/>
  <c r="I55" i="1"/>
  <c r="H55" i="1"/>
  <c r="G55" i="1"/>
  <c r="F55" i="1"/>
  <c r="D55" i="1"/>
  <c r="K54" i="1"/>
  <c r="J54" i="1"/>
  <c r="I54" i="1"/>
  <c r="H54" i="1"/>
  <c r="G54" i="1"/>
  <c r="F54" i="1"/>
  <c r="D54" i="1"/>
  <c r="K53" i="1"/>
  <c r="J53" i="1"/>
  <c r="I53" i="1"/>
  <c r="H53" i="1"/>
  <c r="G53" i="1"/>
  <c r="F53" i="1"/>
  <c r="D53" i="1"/>
  <c r="K52" i="1"/>
  <c r="J52" i="1"/>
  <c r="I52" i="1"/>
  <c r="H52" i="1"/>
  <c r="G52" i="1"/>
  <c r="F52" i="1"/>
  <c r="D52" i="1"/>
  <c r="K51" i="1"/>
  <c r="J51" i="1"/>
  <c r="I51" i="1"/>
  <c r="H51" i="1"/>
  <c r="G51" i="1"/>
  <c r="F51" i="1"/>
  <c r="D51" i="1"/>
  <c r="K50" i="1"/>
  <c r="J50" i="1"/>
  <c r="I50" i="1"/>
  <c r="H50" i="1"/>
  <c r="G50" i="1"/>
  <c r="F50" i="1"/>
  <c r="D50" i="1"/>
  <c r="K49" i="1"/>
  <c r="J49" i="1"/>
  <c r="I49" i="1"/>
  <c r="H49" i="1"/>
  <c r="G49" i="1"/>
  <c r="F49" i="1"/>
  <c r="D49" i="1"/>
  <c r="K48" i="1"/>
  <c r="J48" i="1"/>
  <c r="I48" i="1"/>
  <c r="H48" i="1"/>
  <c r="G48" i="1"/>
  <c r="F48" i="1"/>
  <c r="D48" i="1"/>
  <c r="K47" i="1"/>
  <c r="J47" i="1"/>
  <c r="I47" i="1"/>
  <c r="H47" i="1"/>
  <c r="G47" i="1"/>
  <c r="F47" i="1"/>
  <c r="D47" i="1"/>
  <c r="K46" i="1"/>
  <c r="J46" i="1"/>
  <c r="I46" i="1"/>
  <c r="H46" i="1"/>
  <c r="G46" i="1"/>
  <c r="F46" i="1"/>
  <c r="D46" i="1"/>
  <c r="K45" i="1"/>
  <c r="J45" i="1"/>
  <c r="I45" i="1"/>
  <c r="H45" i="1"/>
  <c r="G45" i="1"/>
  <c r="F45" i="1"/>
  <c r="D45" i="1"/>
  <c r="K44" i="1"/>
  <c r="J44" i="1"/>
  <c r="I44" i="1"/>
  <c r="H44" i="1"/>
  <c r="G44" i="1"/>
  <c r="F44" i="1"/>
  <c r="D44" i="1"/>
  <c r="K43" i="1"/>
  <c r="J43" i="1"/>
  <c r="I43" i="1"/>
  <c r="H43" i="1"/>
  <c r="G43" i="1"/>
  <c r="F43" i="1"/>
  <c r="D43" i="1"/>
  <c r="K42" i="1"/>
  <c r="J42" i="1"/>
  <c r="I42" i="1"/>
  <c r="H42" i="1"/>
  <c r="G42" i="1"/>
  <c r="F42" i="1"/>
  <c r="D42" i="1"/>
  <c r="K41" i="1"/>
  <c r="J41" i="1"/>
  <c r="I41" i="1"/>
  <c r="H41" i="1"/>
  <c r="G41" i="1"/>
  <c r="F41" i="1"/>
  <c r="D41" i="1"/>
  <c r="K40" i="1"/>
  <c r="J40" i="1"/>
  <c r="I40" i="1"/>
  <c r="H40" i="1"/>
  <c r="G40" i="1"/>
  <c r="F40" i="1"/>
  <c r="D40" i="1"/>
  <c r="K39" i="1"/>
  <c r="J39" i="1"/>
  <c r="I39" i="1"/>
  <c r="H39" i="1"/>
  <c r="G39" i="1"/>
  <c r="F39" i="1"/>
  <c r="D39" i="1"/>
  <c r="K38" i="1"/>
  <c r="J38" i="1"/>
  <c r="I38" i="1"/>
  <c r="H38" i="1"/>
  <c r="G38" i="1"/>
  <c r="F38" i="1"/>
  <c r="D38" i="1"/>
  <c r="K37" i="1"/>
  <c r="J37" i="1"/>
  <c r="I37" i="1"/>
  <c r="H37" i="1"/>
  <c r="G37" i="1"/>
  <c r="F37" i="1"/>
  <c r="D37" i="1"/>
  <c r="K36" i="1"/>
  <c r="J36" i="1"/>
  <c r="I36" i="1"/>
  <c r="H36" i="1"/>
  <c r="G36" i="1"/>
  <c r="F36" i="1"/>
  <c r="D36" i="1"/>
  <c r="K35" i="1"/>
  <c r="J35" i="1"/>
  <c r="I35" i="1"/>
  <c r="H35" i="1"/>
  <c r="G35" i="1"/>
  <c r="F35" i="1"/>
  <c r="D35" i="1"/>
  <c r="K34" i="1"/>
  <c r="J34" i="1"/>
  <c r="I34" i="1"/>
  <c r="H34" i="1"/>
  <c r="G34" i="1"/>
  <c r="F34" i="1"/>
  <c r="D34" i="1"/>
  <c r="K33" i="1"/>
  <c r="J33" i="1"/>
  <c r="I33" i="1"/>
  <c r="H33" i="1"/>
  <c r="G33" i="1"/>
  <c r="F33" i="1"/>
  <c r="D33" i="1"/>
  <c r="K32" i="1"/>
  <c r="J32" i="1"/>
  <c r="I32" i="1"/>
  <c r="H32" i="1"/>
  <c r="G32" i="1"/>
  <c r="F32" i="1"/>
  <c r="D32" i="1"/>
  <c r="K31" i="1"/>
  <c r="J31" i="1"/>
  <c r="I31" i="1"/>
  <c r="H31" i="1"/>
  <c r="G31" i="1"/>
  <c r="F31" i="1"/>
  <c r="D31" i="1"/>
  <c r="K30" i="1"/>
  <c r="J30" i="1"/>
  <c r="I30" i="1"/>
  <c r="H30" i="1"/>
  <c r="G30" i="1"/>
  <c r="F30" i="1"/>
  <c r="D30" i="1"/>
  <c r="K29" i="1"/>
  <c r="J29" i="1"/>
  <c r="I29" i="1"/>
  <c r="H29" i="1"/>
  <c r="G29" i="1"/>
  <c r="F29" i="1"/>
  <c r="D29" i="1"/>
  <c r="K28" i="1"/>
  <c r="J28" i="1"/>
  <c r="I28" i="1"/>
  <c r="H28" i="1"/>
  <c r="G28" i="1"/>
  <c r="F28" i="1"/>
  <c r="D28" i="1"/>
  <c r="K27" i="1"/>
  <c r="J27" i="1"/>
  <c r="I27" i="1"/>
  <c r="H27" i="1"/>
  <c r="G27" i="1"/>
  <c r="F27" i="1"/>
  <c r="D27" i="1"/>
  <c r="K26" i="1"/>
  <c r="J26" i="1"/>
  <c r="I26" i="1"/>
  <c r="H26" i="1"/>
  <c r="G26" i="1"/>
  <c r="F26" i="1"/>
  <c r="D26" i="1"/>
  <c r="K25" i="1"/>
  <c r="J25" i="1"/>
  <c r="I25" i="1"/>
  <c r="H25" i="1"/>
  <c r="G25" i="1"/>
  <c r="F25" i="1"/>
  <c r="D25" i="1"/>
  <c r="K24" i="1"/>
  <c r="J24" i="1"/>
  <c r="I24" i="1"/>
  <c r="H24" i="1"/>
  <c r="G24" i="1"/>
  <c r="F24" i="1"/>
  <c r="D24" i="1"/>
  <c r="K23" i="1"/>
  <c r="J23" i="1"/>
  <c r="I23" i="1"/>
  <c r="H23" i="1"/>
  <c r="G23" i="1"/>
  <c r="F23" i="1"/>
  <c r="D23" i="1"/>
  <c r="K22" i="1"/>
  <c r="J22" i="1"/>
  <c r="I22" i="1"/>
  <c r="H22" i="1"/>
  <c r="G22" i="1"/>
  <c r="F22" i="1"/>
  <c r="D22" i="1"/>
  <c r="K21" i="1"/>
  <c r="J21" i="1"/>
  <c r="I21" i="1"/>
  <c r="H21" i="1"/>
  <c r="G21" i="1"/>
  <c r="F21" i="1"/>
  <c r="D21" i="1"/>
  <c r="K20" i="1"/>
  <c r="J20" i="1"/>
  <c r="I20" i="1"/>
  <c r="H20" i="1"/>
  <c r="G20" i="1"/>
  <c r="F20" i="1"/>
  <c r="D20" i="1"/>
  <c r="K19" i="1"/>
  <c r="J19" i="1"/>
  <c r="I19" i="1"/>
  <c r="H19" i="1"/>
  <c r="G19" i="1"/>
  <c r="F19" i="1"/>
  <c r="D19" i="1"/>
  <c r="K18" i="1"/>
  <c r="J18" i="1"/>
  <c r="I18" i="1"/>
  <c r="H18" i="1"/>
  <c r="G18" i="1"/>
  <c r="F18" i="1"/>
  <c r="D18" i="1"/>
  <c r="K17" i="1"/>
  <c r="J17" i="1"/>
  <c r="I17" i="1"/>
  <c r="H17" i="1"/>
  <c r="G17" i="1"/>
  <c r="F17" i="1"/>
  <c r="D17" i="1"/>
  <c r="K16" i="1"/>
  <c r="J16" i="1"/>
  <c r="I16" i="1"/>
  <c r="H16" i="1"/>
  <c r="G16" i="1"/>
  <c r="F16" i="1"/>
  <c r="D16" i="1"/>
  <c r="K15" i="1"/>
  <c r="J15" i="1"/>
  <c r="I15" i="1"/>
  <c r="H15" i="1"/>
  <c r="G15" i="1"/>
  <c r="F15" i="1"/>
  <c r="D15" i="1"/>
  <c r="K14" i="1"/>
  <c r="J14" i="1"/>
  <c r="I14" i="1"/>
  <c r="H14" i="1"/>
  <c r="G14" i="1"/>
  <c r="F14" i="1"/>
  <c r="D14" i="1"/>
  <c r="K13" i="1"/>
  <c r="J13" i="1"/>
  <c r="I13" i="1"/>
  <c r="H13" i="1"/>
  <c r="G13" i="1"/>
  <c r="F13" i="1"/>
  <c r="D13" i="1"/>
  <c r="K12" i="1"/>
  <c r="J12" i="1"/>
  <c r="I12" i="1"/>
  <c r="H12" i="1"/>
  <c r="G12" i="1"/>
  <c r="F12" i="1"/>
  <c r="D12" i="1"/>
  <c r="H304" i="1" l="1"/>
  <c r="K11" i="1"/>
  <c r="F11"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11" i="1"/>
  <c r="A12" i="1" s="1"/>
  <c r="A13" i="1" s="1"/>
  <c r="A14" i="1" s="1"/>
  <c r="A15" i="1" s="1"/>
  <c r="A16" i="1" s="1"/>
  <c r="D11" i="1"/>
  <c r="C377" i="10"/>
  <c r="C376" i="10"/>
  <c r="C372" i="10"/>
  <c r="C371" i="10"/>
  <c r="C370" i="10"/>
  <c r="C369" i="10"/>
  <c r="C368" i="10"/>
  <c r="C367" i="10"/>
  <c r="C366" i="10"/>
  <c r="C365" i="10"/>
  <c r="C364" i="10"/>
  <c r="C359" i="10"/>
  <c r="C358" i="10"/>
  <c r="C357" i="10"/>
  <c r="C356" i="10"/>
  <c r="C355" i="10"/>
  <c r="D96" i="10" l="1"/>
  <c r="D95" i="10"/>
  <c r="D94" i="10"/>
  <c r="D93" i="10"/>
  <c r="D92" i="10"/>
  <c r="D91" i="10"/>
  <c r="D90" i="10"/>
  <c r="D89" i="10"/>
  <c r="D88" i="10"/>
  <c r="D87" i="10"/>
  <c r="D86" i="10"/>
  <c r="D85" i="10"/>
  <c r="D84" i="10"/>
  <c r="D83" i="10"/>
  <c r="D82" i="10"/>
  <c r="D81" i="10"/>
  <c r="D80" i="10"/>
  <c r="D79" i="10"/>
  <c r="D78" i="10"/>
  <c r="D77" i="10"/>
  <c r="D76" i="10"/>
  <c r="D75" i="10"/>
  <c r="D74" i="10"/>
  <c r="D73" i="10"/>
  <c r="D72" i="10"/>
  <c r="G11" i="1" s="1"/>
  <c r="I11" i="1" s="1"/>
  <c r="D71" i="10"/>
  <c r="D70" i="10"/>
  <c r="D69" i="10"/>
  <c r="D68" i="10"/>
  <c r="J11" i="1" l="1"/>
  <c r="H11" i="1" l="1"/>
  <c r="M5" i="1"/>
  <c r="M6" i="1" l="1"/>
  <c r="M7" i="1"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<sst xmlns="http://schemas.openxmlformats.org/spreadsheetml/2006/main" count="2374" uniqueCount="1465">
  <si>
    <t>Masz pytania? Skontaktuj się z nami!</t>
  </si>
  <si>
    <t>Podsumowanie zestawienia</t>
  </si>
  <si>
    <t>tel.</t>
  </si>
  <si>
    <t>+48 666 855 587</t>
  </si>
  <si>
    <t>Suma netto</t>
  </si>
  <si>
    <t>e-mail:</t>
  </si>
  <si>
    <t>zielonepracownie@entelo.pl</t>
  </si>
  <si>
    <t>Suma brutto</t>
  </si>
  <si>
    <t>biuro@entelo.pl</t>
  </si>
  <si>
    <t>Wartość VAT</t>
  </si>
  <si>
    <t>Lp.</t>
  </si>
  <si>
    <t>Kategoria produktów</t>
  </si>
  <si>
    <t>Nazwa produktu</t>
  </si>
  <si>
    <t>Kod produktu</t>
  </si>
  <si>
    <t>Ilość (szt.)</t>
  </si>
  <si>
    <t>VAT</t>
  </si>
  <si>
    <t>Cena brutto</t>
  </si>
  <si>
    <t>Cena netto</t>
  </si>
  <si>
    <t>Opis</t>
  </si>
  <si>
    <t>Zdjęcie</t>
  </si>
  <si>
    <t>Kategoria</t>
  </si>
  <si>
    <t>Stawka VAT</t>
  </si>
  <si>
    <t>Link do zdjęcia</t>
  </si>
  <si>
    <t>Opis produktu</t>
  </si>
  <si>
    <t>Krzesło szkolne Classic rozmiar 5</t>
  </si>
  <si>
    <t>Krzesła szkolne</t>
  </si>
  <si>
    <t>PR-C5</t>
  </si>
  <si>
    <t>https://www.dobrekrzeslo.pl/environment/cache/images/500_500_productGfx_2451/classic_rozmiar_6_czerwony_przod.webp</t>
  </si>
  <si>
    <t>• Wzrost użytkownika: 146 – 176,5 cm
• Ergonomiczne siedzisko wykonane z tworzywa sztucznego 
• Stelaż wykonany ze stali, średnica 22 mm
• Stopki antypoślizgowe wykonane z tworzywa sztucznego</t>
  </si>
  <si>
    <t>Krzesło szkolne Classic rozmiar 6</t>
  </si>
  <si>
    <t>PR-C6</t>
  </si>
  <si>
    <t>• Wzrost użytkownika: 159 - 188 cm
• Ergonomiczne siedzisko wykonane z tworzywa sztucznego 
• Stelaż wykonany ze stali, średnica 22 mm
• Stopki antypoślizgowe wykonane z tworzywa sztucznego</t>
  </si>
  <si>
    <t>Krzesło szkolne Spider rozmiar 5</t>
  </si>
  <si>
    <t>PR-SP5</t>
  </si>
  <si>
    <t>https://www.dobrekrzeslo.pl/environment/cache/images/500_500_productGfx_2476/spider_rozmiar_6_czerwony_przod.webp</t>
  </si>
  <si>
    <t>Krzesło szkolne Spider rozmiar 6</t>
  </si>
  <si>
    <t>PR-SP6</t>
  </si>
  <si>
    <t>Krzesło szkolne Spider Move rozmiar 5</t>
  </si>
  <si>
    <t>PR-SPM5</t>
  </si>
  <si>
    <t>https://www.dobrekrzeslo.pl/environment/cache/images/500_500_productGfx_2489/spider_move_rozmiar_3_czerwony_przod.webp</t>
  </si>
  <si>
    <t>• Wzrost użytkownika: 146 – 176,5 cm
• Ergonomiczne siedzisko wykonane z tworzywa sztucznego 
• Stelaż wykonany ze stali, średnica 22 mm
• Kółka miękkie wykonane z tworzywa sztucznego, średnica 50 mm z funkcją stop, średnica trzpienia fi 11</t>
  </si>
  <si>
    <t>Krzesło szkolne Spider Move rozmiar 6</t>
  </si>
  <si>
    <t>PR-SPM6</t>
  </si>
  <si>
    <t>• Wzrost użytkownika: 159 - 188 cm
• Ergonomiczne siedzisko wykonane z tworzywa sztucznego 
• Stelaż wykonany ze stali, średnica 22 mm
• Kółka miękkie wykonane z tworzywa sztucznego, średnica 50 mm z funkcją stop, średnica trzpienia fi 11</t>
  </si>
  <si>
    <t>Krzesło szkolne C-Line rozmiar 5</t>
  </si>
  <si>
    <t>PR-CL5</t>
  </si>
  <si>
    <t>https://www.dobrekrzeslo.pl/environment/cache/images/500_500_productGfx_535/C_LINE_rozmiar_3_fioletowy.webp</t>
  </si>
  <si>
    <t>Krzesło szkolne C-Line rozmiar 6</t>
  </si>
  <si>
    <t>PR-CL6</t>
  </si>
  <si>
    <t>Krzesło obrotowe Twist rozmiar 5</t>
  </si>
  <si>
    <t>PR-TW5-B</t>
  </si>
  <si>
    <t>https://www.dobrekrzeslo.pl/environment/cache/images/500_500_productGfx_2610/twist_zielony_bezpodlokietnikow.webp</t>
  </si>
  <si>
    <t>• Wzrost użytkownika: 146 – 176,5 cm 
• Ergonomiczne siedzisko wykonane z tworzywa sztucznego
• Podłokietniki stałe wykonane z tworzywa sztucznego, twarde
• Podstawa pięcioramienna wykonana z tworzywa sztucznego i włókna szklanego
• Podnośnik gazowy wykonany ze stali i tworzywa sztucznego
• Kółka miękkie wykonane z tworzywa sztucznego, średnica 50 mm, średnica trzpienia fi 11</t>
  </si>
  <si>
    <t>Krzesło obrotowe Twist rozmiar 5 z podnóżkiem</t>
  </si>
  <si>
    <t>PR-TW5+P-B-K</t>
  </si>
  <si>
    <t>https://www.dobrekrzeslo.pl/environment/cache/images/500_500_productGfx_2631/twist_zielony_wk-p_bezpodlokietnikow.webp</t>
  </si>
  <si>
    <t>• Wzrost użytkownika: 146 – 176,5 cm 
• Ergonomiczne siedzisko wykonane z tworzywa sztucznego
• Podłokietniki stałe wykonane z tworzywa sztucznego, twarde
• Podstawa pięcioramienna wykonana z tworzywa sztucznego i włókna szklanego
• Podnośnik gazowy wykonany ze stali i tworzywa sztucznego
• Podnóżek z regulowaną wysokością wykonany z tworzywa sztucznego
• Kółka miękkie wykonane z tworzywa sztucznego, średnica 50 mm, średnica trzpienia fi 11</t>
  </si>
  <si>
    <t>Krzesło obrotowe Twist rozmiar 6</t>
  </si>
  <si>
    <t>PR-TW6-B</t>
  </si>
  <si>
    <t>• Wzrost użytkownika: 159 - 188 cm
• Ergonomiczne siedzisko wykonane z tworzywa sztucznego
• Podłokietniki stałe wykonane z tworzywa sztucznego, twarde
• Podstawa pięcioramienna wykonana z tworzywa sztucznego i włókna szklanego
• Podnośnik gazowy wykonany ze stali i tworzywa sztucznego
• Kółka miękkie wykonane z tworzywa sztucznego, średnica 50 mm, średnica trzpienia fi 11</t>
  </si>
  <si>
    <t>Krzesło obrotowe Twist rozmiar 6 z podnóżkiem</t>
  </si>
  <si>
    <t>PR-TW6+P-B-K</t>
  </si>
  <si>
    <t>• Wzrost użytkownika: 159 - 188 cm
• Ergonomiczne siedzisko wykonane z tworzywa sztucznego
• Podłokietniki stałe wykonane z tworzywa sztucznego, twarde
• Podstawa pięcioramienna wykonana z tworzywa sztucznego i włókna szklanego
• Podnośnik gazowy wykonany ze stali i tworzywa sztucznego
• Podnóżek z regulowaną wysokością wykonany z tworzywa sztucznego
• Kółka miękkie wykonane z tworzywa sztucznego, średnica 50 mm, średnica trzpienia fi 11</t>
  </si>
  <si>
    <t>Siedzisko Z-Tool miętowy</t>
  </si>
  <si>
    <t>https://www.mirplayschool.com/wp-content/uploads/2022/05/ZTOOL-green-mint.jpg</t>
  </si>
  <si>
    <t>• Wszechstronna powierzchnia robocza do pisania lub używania laptopów na ziemi, na krześle lub na zewnątrz.
• Elastyczne rozwiązanie dla klas.
• Lekka, jednoczęściowa przenośna konstrukcja.
• Zaokrąglone krawędzie dla większego bezpieczeństwa.
• Nie wymaga montażu.
• Wymiary produktu: 660 mm x 570 mm x 400 mm
• Waga: 1,7 kg.</t>
  </si>
  <si>
    <t>Siedzisko Z-Tool żółty</t>
  </si>
  <si>
    <t>https://www.mirplayschool.com/wp-content/uploads/2022/05/ZTOOL-ocre.jpg</t>
  </si>
  <si>
    <t>Siedzisko Z-Tool szary</t>
  </si>
  <si>
    <t>https://www.mirplayschool.com/wp-content/uploads/2022/05/ZTOOL-grey.jpg</t>
  </si>
  <si>
    <t>Wózek do siedzisk Z-Tool</t>
  </si>
  <si>
    <t>https://www.linkpicture.com/q/Ztool-Trolley-1.jpg</t>
  </si>
  <si>
    <t>• Mobilny stojak do przechowywania siedzisk Z-Tool.
• Pojemność 40 siedzisk.
• Wyposażony w miękkie kółka z hamulcem.
• Wymiary produktu: 753x476x1006 mm.
• Waga: 30 kg.</t>
  </si>
  <si>
    <t>Krzesło biurowe Uni</t>
  </si>
  <si>
    <t>Krzesła biurowe</t>
  </si>
  <si>
    <t>BA-C-6-B-C</t>
  </si>
  <si>
    <t>https://www.dobrekrzeslo.pl/environment/cache/images/500_500_productGfx_4466/Krzeslo-biurowe-dopasowane-do-wzrostu-159-188-cm%2C-model-Uni-kolor-antracyt-obrotowe.webp</t>
  </si>
  <si>
    <t>• Ergonomiczne siedzisko wykonane z tworzywa sztucznego
• Podłokietniki regulowane wykonane z tworzywa sztucznego, twarda nakładka
• Blacha siedziska z dźwignią prostą wykonana ze stali
• Podnośnik gazowy wykonany ze stali i tworzywa sztucznego
• Teleskopowa osłonka na podnośnik gazowy wykonana z tworzywa sztucznego
• Podstawa pięcioramienna wykonana z tworzywa sztucznego i włókna szklanego
• Kółka miękkie wykonane z tworzywa sztucznego, średnica 50 mm, średnica trzpienia fi 11</t>
  </si>
  <si>
    <t>Krzesło biurowe Perto czarne</t>
  </si>
  <si>
    <t>DC-I-6-B-C</t>
  </si>
  <si>
    <t>https://www.dobrekrzeslo.pl/environment/cache/images/500_500_productGfx_5144/Krzeslo-biurowe-dopasowane-do-wzrostu-159-188-cm%2C-model-Perto-kolor-antracyt-obrotowe.webp</t>
  </si>
  <si>
    <t>• Ergonomiczne siedzisko wykonane z tworzywa sztucznego
• Podłokietnik regulowany wykonany ze stali i tworzywa sztucznego, miękka nakładka
• Mechanizm tilt z możliwością blokady w 1 pozycji wykonany ze stali, pochylenie siedziska +3° / +15°, regulacja natężenia pokrętłem dolnym
• Podnośnik gazowy wykonany ze stali i tworzywa sztucznego
• Teleskopowa osłonka na podnośnik gazowy wykonana z tworzywa sztucznego
• Podstawa pięcioramienna wykonana z tworzywa sztucznego i włókna szklanego
• Kółka miękkie wykonane z tworzywa sztucznego, średnica 50 mm, średnica trzpienia fi 11</t>
  </si>
  <si>
    <t>Krzesło biurowe Nero czarne</t>
  </si>
  <si>
    <t>EA-F-6-B-C</t>
  </si>
  <si>
    <t>https://www.dobrekrzeslo.pl/environment/cache/images/500_500_productGfx_4606/Krzeslo-biurowe-dopasowane-do-wzrostu-159-188-cm%2C-model-Nero-kolor-szary-obrotowe.webp</t>
  </si>
  <si>
    <t>Stolik szkolny Classic kwadrat 750x750 mm, rozmiar 4-6</t>
  </si>
  <si>
    <t>Stoły szkolne</t>
  </si>
  <si>
    <t>DESK-A-B-BB-A</t>
  </si>
  <si>
    <t>https://dobrekrzeslo.pl/upload/ekopracownia/CLASSIC%20Kwadrat%20Szary.png</t>
  </si>
  <si>
    <t>• Wysokość blatu: regulacja wysokości 640 - 760 mm.
• Blat wykonany z płyty laminowanej, grubość blatu 25 mm.
• Stelaż wykonany ze stali, grubość nogi 50 mm.
• Wymiary blatu: 750x750 mm.</t>
  </si>
  <si>
    <t>Stolik szkolny Classic prostokąt 1200x750 mm, rozmiar 4-6</t>
  </si>
  <si>
    <t>DESK-A-B-CE-A</t>
  </si>
  <si>
    <t>https://dobrekrzeslo.pl/upload/ekopracownia/CLASSIC%20Prostokąt%20Szary.png</t>
  </si>
  <si>
    <t>• Wysokość blatu: regulacja wysokości 640 - 760 mm.
• Blat wykonany z płyty laminowanej, grubość blatu 25 mm.
• Stelaż wykonany ze stali, grubość nogi 50 mm.
• Wymiary blatu: 1200x750 mm.</t>
  </si>
  <si>
    <t>Stolik szkolny Classic prostokąt 1400x750 mm, rozmiar 4-6</t>
  </si>
  <si>
    <t>DESK-A-B-CB-A</t>
  </si>
  <si>
    <t>• Wysokość blatu: regulacja wysokości 640 - 760 mm.
• Blat wykonany z płyty laminowanej, grubość blatu 25 mm.
• Stelaż wykonany ze stali, grubość nogi 50 mm.
• Wymiary blatu: 1400x750 mm.</t>
  </si>
  <si>
    <t>Stolik szkolny Classic prostokąt 1800x750 mm, rozmiar 4-6</t>
  </si>
  <si>
    <t>DESK-A-B-CC-A</t>
  </si>
  <si>
    <t>• Wysokość blatu: regulacja wysokości 640 - 760 mm.
• Blat wykonany z płyty laminowanej, grubość blatu 25 mm.
• Stelaż wykonany ze stali, grubość nogi 50 mm.
• Wymiary blatu: 1800x750 mm.</t>
  </si>
  <si>
    <t>Stolik szkolny Classic trapez 1400x750x800 mm, rozmiar 4-6</t>
  </si>
  <si>
    <t>DESK-A-B-EB-A</t>
  </si>
  <si>
    <t>https://dobrekrzeslo.pl/upload/ekopracownia/CLASSIC%20Trapez%20Szary.png</t>
  </si>
  <si>
    <t>• Wysokość blatu: regulacja wysokości 640 - 760 mm.
• Blat wykonany z płyty laminowanej, grubość blatu 25 mm.
• Stelaż wykonany ze stali, grubość nogi 50 mm.
• Wymiary blatu: 1400x750x800 mm.</t>
  </si>
  <si>
    <t>Stolik szkolny Classic trójkąt 750x750x1060 mm, rozmiar 4-6</t>
  </si>
  <si>
    <t>DESK-A-B-FA-A</t>
  </si>
  <si>
    <t>• Wysokość blatu: regulacja wysokości 640 - 760 mm.
• Blat wykonany z płyty laminowanej, grubość blatu 25 mm.
• Stelaż wykonany ze stali, grubość nogi 50 mm.
• Wymiary blatu: 750x750x1060 mm.</t>
  </si>
  <si>
    <t>Stolik szkolny Move kwadrat 750x750 mm, rozmiar 5</t>
  </si>
  <si>
    <t>DESK-C-D-BB-A</t>
  </si>
  <si>
    <t>• Wysokość blatu: 710 mm.
• Blat wykonany z płyty laminowanej, grubość blatu 25 mm.
• Stelaż wykonany ze stali, grubość nogi 50 mm.
• Kółka miękkie z funkcją hamulca wykonane z tworzywa sztucznego, średnica 60 mm, średnica trzpienia fi 11.
• Wymiary blatu: 750x750 mm.</t>
  </si>
  <si>
    <t>Stolik szkolny Move prostokąt 1200x750 mm, rozmiar 5</t>
  </si>
  <si>
    <t>DESK-C-D-CE-A</t>
  </si>
  <si>
    <t>• Wysokość blatu: 710 mm.
• Blat wykonany z płyty laminowanej, grubość blatu 25 mm.
• Stelaż wykonany ze stali, grubość nogi 50 mm.
• Kółka miękkie z funkcją hamulca wykonane z tworzywa sztucznego, średnica 60 mm, średnica trzpienia fi 11.
• Wymiary blatu: 1200x750 mm.</t>
  </si>
  <si>
    <t>Stolik szkolny Move prostokąt 1400x750 mm, rozmiar 5</t>
  </si>
  <si>
    <t>DESK-C-D-CB-A</t>
  </si>
  <si>
    <t>• Wysokość blatu: 710 mm.
• Blat wykonany z płyty laminowanej, grubość blatu 25 mm.
• Stelaż wykonany ze stali, grubość nogi 50 mm.
• Kółka miękkie z funkcją hamulca wykonane z tworzywa sztucznego, średnica 60 mm, średnica trzpienia fi 11.
• Wymiary blatu: 1400x750 mm.</t>
  </si>
  <si>
    <t>Stolik szkolny Move prostokąt 1800x750 mm, rozmiar 5</t>
  </si>
  <si>
    <t>DESK-C-D-CC-A</t>
  </si>
  <si>
    <t>• Wysokość blatu: 710 mm.
• Blat wykonany z płyty laminowanej, grubość blatu 25 mm.
• Stelaż wykonany ze stali, grubość nogi 50 mm.
• Kółka miękkie z funkcją hamulca wykonane z tworzywa sztucznego, średnica 60 mm, średnica trzpienia fi 11.
• Wymiary blatu: 1800x750 mm.</t>
  </si>
  <si>
    <t>Stolik szkolny Move trapez 1400x750x800 mm, rozmiar 5</t>
  </si>
  <si>
    <t>DESK-C-D-EB-A</t>
  </si>
  <si>
    <t>https://i.ibb.co/80fbTX7/MOVE-Trapez-Szary-1.png</t>
  </si>
  <si>
    <t>• Wysokość blatu: 710 mm.
• Blat wykonany z płyty laminowanej, grubość blatu 25 mm.
• Stelaż wykonany ze stali, grubość nogi 50 mm.
• Kółka miękkie z funkcją hamulca wykonane z tworzywa sztucznego, średnica 60 mm, średnica trzpienia fi 11.
• Wymiary blatu: 1400x750x800 mm.</t>
  </si>
  <si>
    <t>Stolik szkolny Move trójkąt 750x750x1060 mm, rozmiar 5</t>
  </si>
  <si>
    <t>DESK-C-D-FA-A</t>
  </si>
  <si>
    <t>https://i.ibb.co/8MR4nmq/MOVE-Tr-jk-t-Szary-1.png</t>
  </si>
  <si>
    <t>• Wysokość blatu: 710 mm.
• Blat wykonany z płyty laminowanej, grubość blatu 25 mm.
• Stelaż wykonany ze stali, grubość nogi 50 mm.
• Kółka miękkie z funkcją hamulca wykonane z tworzywa sztucznego, średnica 60 mm, średnica trzpienia fi 11.
• Wymiary blatu: 750x750x1060 mm.</t>
  </si>
  <si>
    <t>Stolik szkolny Move kwadrat 750x750 mm, rozmiar 6</t>
  </si>
  <si>
    <t>DESK-C-C-BB-A</t>
  </si>
  <si>
    <t>• Wysokość blatu: 760 mm.
• Blat wykonany z płyty laminowanej, grubość blatu 25 mm.
• Stelaż wykonany ze stali, grubość nogi 50 mm.
• Kółka miękkie z funkcją hamulca wykonane z tworzywa sztucznego, średnica 60 mm, średnica trzpienia fi 11.
• Wymiary blatu: 750x750 mm.</t>
  </si>
  <si>
    <t>Stolik szkolny Move prostokąt 1200x750 mm, rozmiar 6</t>
  </si>
  <si>
    <t>DESK-C-C-CE-A</t>
  </si>
  <si>
    <t>• Wysokość blatu: 760 mm.
• Blat wykonany z płyty laminowanej, grubość blatu 25 mm.
• Stelaż wykonany ze stali, grubość nogi 50 mm.
• Kółka miękkie z funkcją hamulca wykonane z tworzywa sztucznego, średnica 60 mm, średnica trzpienia fi 11.
• Wymiary blatu: 1200x750 mm.</t>
  </si>
  <si>
    <t>Stolik szkolny Move prostokąt 1400x750 mm, rozmiar 6</t>
  </si>
  <si>
    <t>DESK-C-C-CB-A</t>
  </si>
  <si>
    <t>• Wysokość blatu: 760 mm.
• Blat wykonany z płyty laminowanej, grubość blatu 25 mm.
• Stelaż wykonany ze stali, grubość nogi 50 mm.
• Kółka miękkie z funkcją hamulca wykonane z tworzywa sztucznego, średnica 60 mm, średnica trzpienia fi 11.
• Wymiary blatu: 1400x750 mm.</t>
  </si>
  <si>
    <t>Stolik szkolny Move prostokąt 1800x750 mm, rozmiar 6</t>
  </si>
  <si>
    <t>DESK-C-C-CC-A</t>
  </si>
  <si>
    <t>• Wysokość blatu: 760 mm.
• Blat wykonany z płyty laminowanej, grubość blatu 25 mm.
• Stelaż wykonany ze stali, grubość nogi 50 mm.
• Kółka miękkie z funkcją hamulca wykonane z tworzywa sztucznego, średnica 60 mm, średnica trzpienia fi 11.
• Wymiary blatu: 1800x750 mm.</t>
  </si>
  <si>
    <t>Stolik szkolny Move trapez 1400x750x800 mm, rozmiar 6</t>
  </si>
  <si>
    <t>DESK-C-C-EB-A</t>
  </si>
  <si>
    <t>• Wysokość blatu: 760 mm.
• Blat wykonany z płyty laminowanej, grubość blatu 25 mm.
• Stelaż wykonany ze stali, grubość nogi 50 mm.
• Kółka miękkie z funkcją hamulca wykonane z tworzywa sztucznego, średnica 60 mm, średnica trzpienia fi 11.
• Wymiary blatu: 1400x750x800 mm.</t>
  </si>
  <si>
    <t>Stolik szkolny Move trójkąt 750x750x1060 mm, rozmiar 6</t>
  </si>
  <si>
    <t>DESK-C-C-FA-A</t>
  </si>
  <si>
    <t>• Wysokość blatu: 760 mm.
• Blat wykonany z płyty laminowanej, grubość blatu 25 mm.
• Stelaż wykonany ze stali, grubość nogi 50 mm.
• Kółka miękkie z funkcją hamulca wykonane z tworzywa sztucznego, średnica 60 mm, średnica trzpienia fi 11.
• Wymiary blatu: 750x750x1060 mm.</t>
  </si>
  <si>
    <t>Stolik szkolny Square 680x530 mm, rozmiar 4-6</t>
  </si>
  <si>
    <t>https://dobrekrzeslo.pl/upload/ekopracownia/Square.jpg</t>
  </si>
  <si>
    <t>• Wysokość blatu: regulacja wysokości 640 - 760 mm.
• Blat wykonany z płyty laminowanej, grubość blatu 18 mm.
• Zaokrąglone krawędzie blatu.
• Stelaż wykonany ze stali, grubość nogi 38 mm.
• Wymiary blatu: 680x530 mm.</t>
  </si>
  <si>
    <t>Stolik szkolny Arrow 680x680 mm, rozmiar 4-6</t>
  </si>
  <si>
    <t>https://dobrekrzeslo.pl/upload/ekopracownia/Arrow.jpg</t>
  </si>
  <si>
    <t>• Wysokość blatu: regulacja wysokości 640 - 760 mm.
• Blat wykonany z płyty laminowanej, grubość blatu 18 mm.
• Zaokrąglone krawędzie blatu.
• Stelaż wykonany ze stali, grubość nogi 38 mm.
• Wymiary blatu: 680x680 mm.</t>
  </si>
  <si>
    <t>Stolik szkolny Hexa 720x520 mm, rozmiar 5</t>
  </si>
  <si>
    <t>https://dobrekrzeslo.pl/upload/ekopracownia/Hexa.jpg</t>
  </si>
  <si>
    <t>• Wysokość blatu: 710 mm.
• Blat wykonany z płyty laminowanej, grubość blatu 18 mm.
• Blat z funkcją unoszenia umożliwiający łatwiejsze przechowywanie stolików.
• Zaokrąglone krawędzie blatu.
• Stelaż wykonany ze stali, grubość nogi 38 mm.
• Kółka miękkie z funkcją hamulca wykonane z tworzywa sztucznego, średnica 60 mm, średnica trzpienia fi 11.
• Wymiary blatu: 720x520 mm.</t>
  </si>
  <si>
    <t>Stolik szkolny Hexa 720x520 mm, rozmiar 6</t>
  </si>
  <si>
    <t>• Wysokość blatu: 760 mm.
• Blat wykonany z płyty laminowanej, grubość blatu 18 mm.
• Blat z funkcją unoszenia umożliwiający łatwiejsze przechowywanie stolików.
• Zaokrąglone krawędzie blatu.
• Stelaż wykonany ze stali, grubość nogi 38 mm.
• Kółka miękkie z funkcją hamulca wykonane z tworzywa sztucznego, średnica 60 mm, średnica trzpienia fi 11.
• Wymiary blatu: 720x520 mm.</t>
  </si>
  <si>
    <t>Stolik szkolny Octa 830x500 mm, rozmiar 5</t>
  </si>
  <si>
    <t>https://dobrekrzeslo.pl/upload/ekopracownia/Octa.jpg</t>
  </si>
  <si>
    <t>• Wysokość blatu: 710 mm.
• Blat wykonany z płyty laminowanej, grubość blatu 18 mm.
• Blat z funkcją unoszenia umożliwiający łatwiejsze przechowywanie stolików.
• Zaokrąglone krawędzie blatu.
• Stelaż wykonany ze stali, grubość nogi 38 mm.
• Kółka miękkie z funkcją hamulca wykonane z tworzywa sztucznego, średnica 60 mm, średnica trzpienia fi 11.
• Wymiary blatu: 830x500 mm.</t>
  </si>
  <si>
    <t>Stolik szkolny Octa 830x500 mm, rozmiar 6</t>
  </si>
  <si>
    <t>• Wysokość blatu: 760 mm.
• Blat wykonany z płyty laminowanej, grubość blatu 18 mm.
• Blat z funkcją unoszenia umożliwiający łatwiejsze przechowywanie stolików.
• Zaokrąglone krawędzie blatu.
• Stelaż wykonany ze stali, grubość nogi 38 mm.
• Kółka miękkie z funkcją hamulca wykonane z tworzywa sztucznego, średnica 60 mm, średnica trzpienia fi 11.
• Wymiary blatu: 830x500 mm.</t>
  </si>
  <si>
    <t>Stolik szkolny Yang, rozmiar 4-6</t>
  </si>
  <si>
    <t>https://dobrekrzeslo.pl/upload/ekopracownia/2345%20YANG%20B.jpg</t>
  </si>
  <si>
    <t>• Wysokość blatu: regulacja wysokości 640 - 760 mm.
• Blat wykonany z płyty MDF, grubość blatu 22 mm.
• Zaokrąglone krawędzie blatu.
• Stelaż wykonany ze stali, grubość nogi 38 mm.
• Wymiary blatu: 1300x650 mm.</t>
  </si>
  <si>
    <t>Stolik szkolny Wave, rozmiar 4-6</t>
  </si>
  <si>
    <t>https://dobrekrzeslo.pl/upload/ekopracownia/WAVE%202344%20potes%20regulables_886px.jpg</t>
  </si>
  <si>
    <t>Stolik szkolny Trisix, rozmiar 4-6</t>
  </si>
  <si>
    <t>https://dobrekrzeslo.pl/upload/ekopracownia/Trisix.jpg</t>
  </si>
  <si>
    <t>• Wysokość blatu: regulacja wysokości 640 - 760 mm.
• Blat wykonany z płyty laminowanej, grubość blatu 18 mm.
• Zaokrąglone krawędzie blatu.
• Stelaż wykonany ze stali, grubość nogi 38 mm.
• Wymiary blatu: 1234x1151 mm.</t>
  </si>
  <si>
    <t>Stolik szkolny Rectangle prostokąt 1800x800 mm, rozmiar 4-6</t>
  </si>
  <si>
    <t>https://dobrekrzeslo.pl/upload/ekopracownia/Rectangle.jpg</t>
  </si>
  <si>
    <t>• Wysokość blatu: regulacja wysokości 640 - 760 mm.
• Blat wykonany z płyty MDF, grubość blatu 22 mm.
• Zaokrąglone krawędzie blatu.
• Stelaż wykonany ze stali, grubość nogi 38 mm.
• Wymiary blatu: 1800x800 mm.</t>
  </si>
  <si>
    <t>Stolik szkolny Moon, rozmiar 5-8</t>
  </si>
  <si>
    <t>https://dobrekrzeslo.pl/upload/ekopracownia/moon%20table.jpg</t>
  </si>
  <si>
    <t>• Wysokość blatu: regulacja wysokości 730 - 1020 mm.
• Regulacja wysokości za pomocą podnośnika gazowego.
• Blat wykonany z płyty MDF, grubość blatu 18 mm.
• Zaokrąglone krawędzie blatu.
• Uchwyt na plecak.
• Rama wykonana z odlewu aluminiowego, malowana białą farbą epoksydowo-poliestrową.
• Kółka miękkie z funkcją hamulca wykonane z tworzywa sztucznego, średnica 65 mm, średnica trzpienia fi 11.
• Wymiary blatu: 599x748 mm.</t>
  </si>
  <si>
    <t>Biurko szkolne Naxel 700x500 mm, rozmiar 5</t>
  </si>
  <si>
    <t>Biurka szkolne</t>
  </si>
  <si>
    <t>https://dobrekrzeslo.pl/upload/ekopracownia/NAXEL%20620.jpg</t>
  </si>
  <si>
    <t>• Wysokość blatu: 710 mm.
• Blat wykonany z płyty MDF, grubość blatu 18 mm.
• Zaokrąglone krawędzie blatu.
• Miejsce na długopis.
• Konstrukcja metalowa malowana farbą epoksydowo-poliestrową wykonana z aluminium.
• Wymiary blatu: 700x500 mm.</t>
  </si>
  <si>
    <t>Biurko szkolne Naxel 700x500 mm, rozmiar 6</t>
  </si>
  <si>
    <t>• Wysokość blatu: 760 mm.
• Blat wykonany z płyty MDF, grubość blatu 18 mm.
• Zaokrąglone krawędzie blatu.
• Miejsce na długopis.
• Konstrukcja metalowa malowana farbą epoksydowo-poliestrową wykonana z aluminium.
• Wymiary blatu: 700x500 mm.</t>
  </si>
  <si>
    <t>Biurko nauczycielskie Rectangle prostokąt 1200x650 mm, rozmiar 4-6</t>
  </si>
  <si>
    <t>Biurka nauczycielskie</t>
  </si>
  <si>
    <t>https://i.ibb.co/xYzjW03/2355-Rectangle-teacher-darrera-calaix.jpg</t>
  </si>
  <si>
    <t>• Wysokość blatu: regulacja wysokości 640 - 760 mm.
• Blat wykonany z płyty MDF, grubość blatu 22 mm.
• Zaokrąglone krawędzie blatu.
• Podwieszana szafka zamykana na klucz.
• Przesłona z przodu biurka.
• Stelaż wykonany ze stali, grubość nogi 38 mm.
• Wymiary blatu: 1200x650 mm.</t>
  </si>
  <si>
    <t>Biurko nauczycielskie z szafkami 1400x600x760 mm</t>
  </si>
  <si>
    <t>PR-JTM-001</t>
  </si>
  <si>
    <t>https://i.ibb.co/F4rZLbq/B3N.png</t>
  </si>
  <si>
    <t>• Funkcjonalne biurko wykonane z płyty laminowanej.
• Obrzeża biurka oklejone PCV co znacznie przedłuża ich żywotność.
• Szuflada i szafka zamykana na zamek.
• Wymiary: 1400x600x760 mm.</t>
  </si>
  <si>
    <t>Ławka szkolna 1 os. nieregulowana 700x500 mm, rozmiar 5</t>
  </si>
  <si>
    <t>Ławki szkolne</t>
  </si>
  <si>
    <t>PR-JTM-002</t>
  </si>
  <si>
    <t>https://dobrekrzeslo.pl/upload/ekopracownia/Skrzat-O_1-os.png</t>
  </si>
  <si>
    <t>• Wysokość blatu: 710 mm.
• Blat wykonany z płyty laminowanej, grubość blatu 18 mm.
• Stelaż wykonany ze stali, grubość nogi 32 mm.
• Wymiary blatu: 700x500 mm.</t>
  </si>
  <si>
    <t>Ławka szkolna 1 os. nieregulowana 700x500 mm, rozmiar 6</t>
  </si>
  <si>
    <t>PR-JTM-003</t>
  </si>
  <si>
    <t>• Wysokość blatu: 760 mm.
• Blat wykonany z płyty laminowanej, grubość blatu 18 mm.
• Stelaż wykonany ze stali, grubość nogi 32 mm.
• Wymiary blatu: 700x500 mm.</t>
  </si>
  <si>
    <t>Ławka szkolna 2 os. nieregulowana 1300x500 mm, rozmiar 5</t>
  </si>
  <si>
    <t>PR-JTM-004</t>
  </si>
  <si>
    <t>https://dobrekrzeslo.pl/upload/ekopracownia/Skrzat-O_2-os.png</t>
  </si>
  <si>
    <t>• Wysokość blatu: 710 mm.
• Blat wykonany z płyty laminowanej, grubość blatu 18 mm.
• Stelaż wykonany ze stali, grubość nogi 32 mm.
• Wymiary blatu: 1300x500 mm.</t>
  </si>
  <si>
    <t>Ławka szkolna 2 os. nieregulowana 1300x500 mm, rozmiar 6</t>
  </si>
  <si>
    <t>PR-JTM-005</t>
  </si>
  <si>
    <t>• Wysokość blatu: 760 mm.
• Blat wykonany z płyty laminowanej, grubość blatu 18 mm.
• Stelaż wykonany ze stali, grubość nogi 32 mm.
• Wymiary blatu: 1300x500 mm.</t>
  </si>
  <si>
    <t>Ławka szkolna 1 os. regulowana 700x500 mm, rozmiar 4-6</t>
  </si>
  <si>
    <t>PR-JTM-006</t>
  </si>
  <si>
    <t>https://dobrekrzeslo.pl/upload/ekopracownia/S%20Junior%20JT-S_1-os%20kopia.png</t>
  </si>
  <si>
    <t>• Wysokość blatu: regulacja wysokości 640 - 760 mm.
• Blat wykonany z płyty laminowanej, grubość blatu 18 mm.
• Stelaż wykonany ze stali, przekrój owalny 38x20 mm.
• Wymiary blatu: 700x500 mm.</t>
  </si>
  <si>
    <t>Ławka szkolna 2 os. regulowana 1300x500 mm, rozmiar 4-6</t>
  </si>
  <si>
    <t>PR-JTM-007</t>
  </si>
  <si>
    <t>https://dobrekrzeslo.pl/upload/ekopracownia/S%20Junior%20JT-S_2-os%20kopia.png</t>
  </si>
  <si>
    <t>• Wysokość blatu: regulacja wysokości 640 - 760 mm.
• Blat wykonany z płyty laminowanej, grubość blatu 18 mm.
• Stelaż wykonany ze stali, przekrój owalny 38x20 mm.
• Wymiary blatu: 1300x500 mm.</t>
  </si>
  <si>
    <t>Regał szkolny otwarty 800x390x1800 mm</t>
  </si>
  <si>
    <t>Meble skrzyniowe</t>
  </si>
  <si>
    <t>PR-JTM-008</t>
  </si>
  <si>
    <t>https://jtmebel.pl/257-home_default/regal-szkolny-jt01.jpg</t>
  </si>
  <si>
    <t>• Regał szkolno-biurowy.
• Świetnie wygląda zarówno w klasach szkolnych jak i w pomieszczeniach biurowych.
• Można go konfigurować w dowolne zestawy.
• Wykonanie: płyta laminowana, obrzeża oklejone PCV.
• Wymiary: 808x390x190 mm.</t>
  </si>
  <si>
    <t>Regał szkolny z szafką 800x390x1800 mm</t>
  </si>
  <si>
    <t>PR-JTM-009</t>
  </si>
  <si>
    <t>https://edumax.com.pl/pol_pl_Regal-JT03-3038_1.jpg</t>
  </si>
  <si>
    <t>Regał szkolny z szafkami 800x390x1800 mm</t>
  </si>
  <si>
    <t>PR-JTM-010</t>
  </si>
  <si>
    <t>https://www.cezao.pl/environment/cache/images/300_300_productGfx_89315c1e67a894b1a58538de71a63751.jpg</t>
  </si>
  <si>
    <t>Regał szkolny zamknięty 800x390x1800 mm</t>
  </si>
  <si>
    <t>PR-JTM-011</t>
  </si>
  <si>
    <t>https://edumax.com.pl/pol_pl_Regal-na-pomoce-dydaktyczne-JT07-3042_2.jpg</t>
  </si>
  <si>
    <t>Regał szkolny aktowy 800x390x1800 mm</t>
  </si>
  <si>
    <t>PR-JTM-012</t>
  </si>
  <si>
    <t>https://abcszkoly.pl/1416-home_default/szafa-aktowa-.jpg</t>
  </si>
  <si>
    <t>Regał szkolny z szufladami 800x390x1800 mm</t>
  </si>
  <si>
    <t>PR-JTM-013</t>
  </si>
  <si>
    <t>https://edumax.com.pl/pol_pl_REGAL-JT26-3245_1.jpg</t>
  </si>
  <si>
    <t>Regał szkolny szklany 800x390x1800 mm</t>
  </si>
  <si>
    <t>PR-JTM-014</t>
  </si>
  <si>
    <t>https://edumax.com.pl/pol_pl_REGAL-JT27-4511_1.jpg</t>
  </si>
  <si>
    <t>Regał szkolny z szafką i szufladami 800x390x1800 mm</t>
  </si>
  <si>
    <t>PR-JTM-015</t>
  </si>
  <si>
    <t>Regał 1090x430x1180 mm, kolekcja Base</t>
  </si>
  <si>
    <t>R3.43</t>
  </si>
  <si>
    <t>• Konstrukcja wykonana z płyty laminowanej o podwyższonej odporności na wilgoć.
• Fronty wykonane z białej płyty laminowanej super mat z dekoracyjnymi uchwytami wpuszczanymi i systemem spowalnianego zamykania.
• Fronty zadrukowane motywem pracowni przyrodniczej.
• Półki wewnątrz regału przymocowane są na stałe do korpusu, co zabezpiecza przed ich wysunięciem. Tylna ściana z białej płyty HDF wpuszczona w korpus.
• Półki wykonane z płyty laminowanej o grubości 18 mm.
• Praktyczna podstawa w formie cokołu zapobiega wpadaniu przedmiotów pod mebel.
• Wymiary: 1090x430x1180 mm</t>
  </si>
  <si>
    <t>Regał 1090x430x1540 mm, kolekcja Base</t>
  </si>
  <si>
    <t>R3.44</t>
  </si>
  <si>
    <t>https://dobrekrzeslo.pl/upload/ekopracownia/Regał_110_4P_F_R3.44.jpg</t>
  </si>
  <si>
    <t>• Konstrukcja wykonana z płyty laminowanej o podwyższonej odporności na wilgoć.
• Fronty wykonane z białej płyty laminowanej super mat z dekoracyjnymi uchwytami wpuszczanymi i systemem spowalnianego zamykania.
• Fronty zadrukowane motywem pracowni przyrodniczej.
• Półki wewnątrz regału przymocowane są na stałe do korpusu, co zabezpiecza przed ich wysunięciem. Tylna ściana z białej płyty HDF wpuszczona w korpus.
• Półki wykonane z płyty laminowanej o grubości 18 mm.
• Praktyczna podstawa w formie cokołu zapobiega wpadaniu przedmiotów pod mebel.
• Wymiary: 1090x430x1540 mm</t>
  </si>
  <si>
    <t>Regał 730x430x830 mm, kolekcja Base</t>
  </si>
  <si>
    <t>RK.43</t>
  </si>
  <si>
    <t>https://dobrekrzeslo.pl/upload/ekopracownia/Regal_75_2P_S_RK.43.jpg</t>
  </si>
  <si>
    <t>• Konstrukcja wykonana z płyty laminowanej o podwyższonej odporności na wilgoć.
• Fronty wykonane z białej płyty laminowanej super mat z dekoracyjnymi uchwytami wpuszczanymi i systemem spowalnianego zamykania.
• Fronty zadrukowane motywem pracowni przyrodniczej.
• Półki wewnątrz regału przymocowane są na stałe do korpusu, co zabezpiecza przed ich wysunięciem. Tylna ściana z białej płyty HDF wpuszczona w korpus.
• Półki wykonane z płyty laminowanej o grubości 18 mm.
• Praktyczna podstawa w formie cokołu zapobiega wpadaniu przedmiotów pod mebel.
• Wymiary: 730x430x830 mm</t>
  </si>
  <si>
    <t>Regał 730x430x1180 mm, kolekcja Base</t>
  </si>
  <si>
    <t>R2.47</t>
  </si>
  <si>
    <t>https://dobrekrzeslo.pl/upload/ekopracownia/regal75_3PS_R2.47.jpg</t>
  </si>
  <si>
    <t>• Konstrukcja wykonana z płyty laminowanej o podwyższonej odporności na wilgoć.
• Fronty wykonane z białej płyty laminowanej super mat z dekoracyjnymi uchwytami wpuszczanymi i systemem spowalnianego zamykania.
• Fronty zadrukowane motywem pracowni przyrodniczej.
• Półki wewnątrz regału przymocowane są na stałe do korpusu, co zabezpiecza przed ich wysunięciem. Tylna ściana z białej płyty HDF wpuszczona w korpus.
• Półki wykonane z płyty laminowanej o grubości 18 mm.
• Praktyczna podstawa w formie cokołu zapobiega wpadaniu przedmiotów pod mebel.
• Wymiary: 730x430x1180 mm</t>
  </si>
  <si>
    <t>Regał 730x430x1540 mm, kolekcja Base</t>
  </si>
  <si>
    <t>R2.42</t>
  </si>
  <si>
    <t>https://dobrekrzeslo.pl/upload/ekopracownia/Regał-75_4P_R2.42.jpg</t>
  </si>
  <si>
    <t>• Konstrukcja wykonana z płyty laminowanej o podwyższonej odporności na wilgoć.
• Fronty wykonane z białej płyty laminowanej super mat z dekoracyjnymi uchwytami wpuszczanymi i systemem spowalnianego zamykania.
• Fronty zadrukowane motywem pracowni przyrodniczej.
• Półki wewnątrz regału przymocowane są na stałe do korpusu, co zabezpiecza przed ich wysunięciem. Tylna ściana z białej płyty HDF wpuszczona w korpus.
• Półki wykonane z płyty laminowanej o grubości 18 mm.
• Praktyczna podstawa w formie cokołu zapobiega wpadaniu przedmiotów pod mebel.
• Wymiary: 730x430x1540 mm</t>
  </si>
  <si>
    <t>R2.43</t>
  </si>
  <si>
    <t>https://dobrekrzeslo.pl/upload/ekopracownia/regal75_4P_FS_R2.43.jpg</t>
  </si>
  <si>
    <t>Skrzynia 730x430x480 mm, kolekcja Base</t>
  </si>
  <si>
    <t>IX.42</t>
  </si>
  <si>
    <t>https://dobrekrzeslo.pl/upload/ekopracownia/skrzynia_75_IX.42.jpg</t>
  </si>
  <si>
    <t>• Konstrukcja wykonana z płyty laminowanej o podwyższonej odporności na wilgoć.
• Fronty wykonane z białej płyty laminowanej super mat z dekoracyjnymi uchwytami wpuszczanymi i systemem spowalnianego zamykania.
• Fronty zadrukowane motywem pracowni przyrodniczej.
• Półki wewnątrz skrzyni przymocowane są na stałe do korpusu, co zabezpiecza przed ich wysunięciem. Tylna ściana z białej płyty HDF wpuszczona w korpus.
• Półki wykonane z płyty laminowanej o grubości 18 mm.
• Praktyczna podstawa w formie cokołu zapobiega wpadaniu przedmiotów pod mebel.
• Wymiary: 730x430x480 mm</t>
  </si>
  <si>
    <t>Skrzynia 1440x430x480 mm, kolekcja Base</t>
  </si>
  <si>
    <t>IX.43</t>
  </si>
  <si>
    <t>https://dobrekrzeslo.pl/upload/ekopracownia/skrzynia_145_IX.43.jpg</t>
  </si>
  <si>
    <t>• Konstrukcja wykonana z płyty laminowanej o podwyższonej odporności na wilgoć.
• Fronty wykonane z białej płyty laminowanej super mat z dekoracyjnymi uchwytami wpuszczanymi i systemem spowalnianego zamykania.
• Fronty zadrukowane motywem pracowni przyrodniczej.
• Półki wewnątrz skrzyni przymocowane są na stałe do korpusu, co zabezpiecza przed ich wysunięciem. Tylna ściana z białej płyty HDF wpuszczona w korpus.
• Półki wykonane z płyty laminowanej o grubości 18 mm.
• Praktyczna podstawa w formie cokołu zapobiega wpadaniu przedmiotów pod mebel.
• Wymiary: 1440x430x480 mm</t>
  </si>
  <si>
    <t>Szafka 1210x430x830 mm, kolekcja Base</t>
  </si>
  <si>
    <t>SE.41</t>
  </si>
  <si>
    <t>https://dobrekrzeslo.pl/upload/ekopracownia/Szafka_120_2P_SE.41.jpg</t>
  </si>
  <si>
    <t>• Konstrukcja wykonana z płyty laminowanej o podwyższonej odporności na wilgoć.
• Fronty wykonane z białej płyty laminowanej super mat z dekoracyjnymi uchwytami wpuszczanymi i systemem spowalnianego zamykania.
• Fronty zadrukowane motywem pracowni przyrodniczej.
• Półki wewnątrz szafki przymocowane są na stałe do korpusu, co zabezpiecza przed ich wysunięciem. Tylna ściana z białej płyty HDF wpuszczona w korpus.
• Półki wykonane z płyty laminowanej o grubości 18 mm.
• Praktyczna podstawa w formie cokołu zapobiega wpadaniu przedmiotów pod mebel.
• Wymiary: 1210x430x830 mm</t>
  </si>
  <si>
    <t>Szafka 1210x430x1180 mm, kolekcja Base</t>
  </si>
  <si>
    <t>SE.42</t>
  </si>
  <si>
    <t>https://dobrekrzeslo.pl/upload/ekopracownia/SE.42_szafka_120_3P_SE.42.jpg</t>
  </si>
  <si>
    <t>• Konstrukcja wykonana z płyty laminowanej o podwyższonej odporności na wilgoć.
• Fronty wykonane z białej płyty laminowanej super mat z dekoracyjnymi uchwytami wpuszczanymi i systemem spowalnianego zamykania.
• Fronty zadrukowane motywem pracowni przyrodniczej.
• Półki wewnątrz szafki przymocowane są na stałe do korpusu, co zabezpiecza przed ich wysunięciem. Tylna ściana z białej płyty HDF wpuszczona w korpus.
• Półki wykonane z płyty laminowanej o grubości 18 mm.
• Praktyczna podstawa w formie cokołu zapobiega wpadaniu przedmiotów pod mebel.
• Wymiary: 1210x430x1180 mm</t>
  </si>
  <si>
    <t>Szafka 1210x430x1540 mm, kolekcja Base</t>
  </si>
  <si>
    <t>SE.43</t>
  </si>
  <si>
    <t>https://dobrekrzeslo.pl/upload/ekopracownia/regal_120_4P_SE.43.jpg</t>
  </si>
  <si>
    <t>• Konstrukcja wykonana z płyty laminowanej o podwyższonej odporności na wilgoć.
• Fronty wykonane z białej płyty laminowanej super mat z dekoracyjnymi uchwytami wpuszczanymi i systemem spowalnianego zamykania.
• Fronty zadrukowane motywem pracowni przyrodniczej.
• Półki wewnątrz szafki przymocowane są na stałe do korpusu, co zabezpiecza przed ich wysunięciem. Tylna ściana z białej płyty HDF wpuszczona w korpus.
• Półki wykonane z płyty laminowanej o grubości 18 mm.
• Praktyczna podstawa w formie cokołu zapobiega wpadaniu przedmiotów pod mebel.
• Wymiary: 1210x430x1540 mm</t>
  </si>
  <si>
    <t>Regał 1210x430x1180 mm, kolekcja Base</t>
  </si>
  <si>
    <t>R2.48</t>
  </si>
  <si>
    <t>https://dobrekrzeslo.pl/upload/ekopracownia/regal_120_3P_F_R2.48.jpg</t>
  </si>
  <si>
    <t>• Konstrukcja wykonana z płyty laminowanej o podwyższonej odporności na wilgoć.
• Fronty wykonane z białej płyty laminowanej super mat z dekoracyjnymi uchwytami wpuszczanymi i systemem spowalnianego zamykania.
• Fronty zadrukowane motywem pracowni przyrodniczej.
• Półki wewnątrz regału przymocowane są na stałe do korpusu, co zabezpiecza przed ich wysunięciem. Tylna ściana z białej płyty HDF wpuszczona w korpus.
• Półki wykonane z płyty laminowanej o grubości 18 mm.
• Praktyczna podstawa w formie cokołu zapobiega wpadaniu przedmiotów pod mebel.
• Wymiary: 1210x430x1180 mm</t>
  </si>
  <si>
    <t>Regał 1210x430x1540 mm, kolekcja Base</t>
  </si>
  <si>
    <t>R2.44</t>
  </si>
  <si>
    <t>https://dobrekrzeslo.pl/upload/ekopracownia/Regal_120_4P_F- R2.44.jpg</t>
  </si>
  <si>
    <t>• Konstrukcja wykonana z płyty laminowanej o podwyższonej odporności na wilgoć.
• Fronty wykonane z białej płyty laminowanej super mat z dekoracyjnymi uchwytami wpuszczanymi i systemem spowalnianego zamykania.
• Fronty zadrukowane motywem pracowni przyrodniczej.
• Półki wewnątrz regału przymocowane są na stałe do korpusu, co zabezpiecza przed ich wysunięciem. Tylna ściana z białej płyty HDF wpuszczona w korpus.
• Półki wykonane z płyty laminowanej o grubości 18 mm.
• Praktyczna podstawa w formie cokołu zapobiega wpadaniu przedmiotów pod mebel.
• Wymiary: 1210x430x1540 mm</t>
  </si>
  <si>
    <t>Szafa 620x430x1540 mm, kolekcja Base</t>
  </si>
  <si>
    <t>SD.41</t>
  </si>
  <si>
    <t>https://dobrekrzeslo.pl/upload/ekopracownia/szafa_60_x_150_SD.41.jpg</t>
  </si>
  <si>
    <t>• Konstrukcja wykonana z płyty laminowanej o podwyższonej odporności na wilgoć.
• Fronty wykonane z białej płyty laminowanej super mat z dekoracyjnymi uchwytami wpuszczanymi i systemem spowalnianego zamykania.
• Fronty zadrukowane motywem pracowni przyrodniczej.
• Półki wewnątrz szafy przymocowane są na stałe do korpusu, co zabezpiecza przed ich wysunięciem. Tylna ściana z białej płyty HDF wpuszczona w korpus.
• Półki wykonane z płyty laminowanej o grubości 18 mm.
• Praktyczna podstawa w formie cokołu zapobiega wpadaniu przedmiotów pod mebel.
• Wymiary: 620x430x1540 mm</t>
  </si>
  <si>
    <t>Szafa 730x430x1540 mm, kolekcja Base</t>
  </si>
  <si>
    <t>SD.42</t>
  </si>
  <si>
    <t>https://dobrekrzeslo.pl/upload/ekopracownia/Szafa_75_150_SD.42.jpg</t>
  </si>
  <si>
    <t>• Konstrukcja wykonana z płyty laminowanej o podwyższonej odporności na wilgoć.
• Fronty wykonane z białej płyty laminowanej super mat z dekoracyjnymi uchwytami wpuszczanymi i systemem spowalnianego zamykania.
• Fronty zadrukowane motywem pracowni przyrodniczej.
• Półki wewnątrz szafy przymocowane są na stałe do korpusu, co zabezpiecza przed ich wysunięciem. Tylna ściana z białej płyty HDF wpuszczona w korpus.
• Półki wykonane z płyty laminowanej o grubości 18 mm.
• Praktyczna podstawa w formie cokołu zapobiega wpadaniu przedmiotów pod mebel.
• Wymiary: 730x430x1540 mm</t>
  </si>
  <si>
    <t>Szafa 1210x430x2000 mm, kolekcja Base</t>
  </si>
  <si>
    <t>SD.43</t>
  </si>
  <si>
    <t>https://dobrekrzeslo.pl/upload/ekopracownia/Szafa_120_200_SD.43.jpg</t>
  </si>
  <si>
    <t>• Konstrukcja wykonana z płyty laminowanej o podwyższonej odporności na wilgoć.
• Fronty wykonane z białej płyty laminowanej super mat z dekoracyjnymi uchwytami wpuszczanymi i systemem spowalnianego zamykania.
• Fronty zadrukowane motywem pracowni przyrodniczej.
• Półki wewnątrz szafy przymocowane są na stałe do korpusu, co zabezpiecza przed ich wysunięciem. Tylna ściana z białej płyty HDF wpuszczona w korpus.
• Półki wykonane z płyty laminowanej o grubości 18 mm.
• Praktyczna podstawa w formie cokołu zapobiega wpadaniu przedmiotów pod mebel.
• Wymiary: 1210x430x2000 mm</t>
  </si>
  <si>
    <t>Regał 380x430x1540 mm, kolekcja Base</t>
  </si>
  <si>
    <t>R1.42</t>
  </si>
  <si>
    <t>https://dobrekrzeslo.pl/upload/ekopracownia/Regał_40_4P_R1.42.jpg</t>
  </si>
  <si>
    <t>• Konstrukcja wykonana z płyty laminowanej o podwyższonej odporności na wilgoć.
• Półki wewnątrz regału przymocowane są na stałe do korpusu, co zabezpiecza przed ich wysunięciem. Tylna ściana z białej płyty HDF wpuszczona w korpus.
• Półki wykonane z płyty laminowanej o grubości 18 mm.
• Praktyczna podstawa w formie cokołu zapobiega wpadaniu przedmiotów pod mebel.
• Wymiary: 380x430x1540 mm</t>
  </si>
  <si>
    <t>• Konstrukcja wykonana z płyty laminowanej o podwyższonej odporności na wilgoć.
• Półki wewnątrz regału przymocowane są na stałe do korpusu, co zabezpiecza przed ich wysunięciem. Tylna ściana z białej płyty HDF wpuszczona w korpus.
• Półki wykonane z płyty laminowanej o grubości 18 mm.
• Praktyczna podstawa w formie cokołu zapobiega wpadaniu przedmiotów pod mebel.
• Wymiary: 730x430x1540 mm</t>
  </si>
  <si>
    <t>R2.46</t>
  </si>
  <si>
    <t>https://dobrekrzeslo.pl/upload/ekopracownia/Regał_75_3P_R2.46.jpg</t>
  </si>
  <si>
    <t>• Konstrukcja wykonana z płyty laminowanej o podwyższonej odporności na wilgoć.
• Półki wewnątrz regału przymocowane są na stałe do korpusu, co zabezpiecza przed ich wysunięciem. Tylna ściana z białej płyty HDF wpuszczona w korpus.
• Półki wykonane z płyty laminowanej o grubości 18 mm.
• Praktyczna podstawa w formie cokołu zapobiega wpadaniu przedmiotów pod mebel.
• Wymiary: 730x430x1180 mm</t>
  </si>
  <si>
    <t>Regał 1090x430x480 mm, kolekcja Base</t>
  </si>
  <si>
    <t>RL.41</t>
  </si>
  <si>
    <t>https://dobrekrzeslo.pl/upload/ekopracownia/Regał_110_1P_RL.41.jpg</t>
  </si>
  <si>
    <t>• Konstrukcja wykonana z płyty laminowanej o podwyższonej odporności na wilgoć.
• Półki wewnątrz regału przymocowane są na stałe do korpusu, co zabezpiecza przed ich wysunięciem. Tylna ściana z białej płyty HDF wpuszczona w korpus.
• Półki wykonane z płyty laminowanej o grubości 18 mm.
• Praktyczna podstawa w formie cokołu zapobiega wpadaniu przedmiotów pod mebel.
• Wymiary: 1090x430x480 mm</t>
  </si>
  <si>
    <t>Regał 1090x430x830 mm, kolekcja Base</t>
  </si>
  <si>
    <t>RL.42</t>
  </si>
  <si>
    <t>https://dobrekrzeslo.pl/upload/ekopracownia/Regal_110_2p_RL.42.jpg</t>
  </si>
  <si>
    <t>• Konstrukcja wykonana z płyty laminowanej o podwyższonej odporności na wilgoć.
• Półki wewnątrz regału przymocowane są na stałe do korpusu, co zabezpiecza przed ich wysunięciem. Tylna ściana z białej płyty HDF wpuszczona w korpus.
• Półki wykonane z płyty laminowanej o grubości 18 mm.
• Praktyczna podstawa w formie cokołu zapobiega wpadaniu przedmiotów pod mebel.
• Wymiary: 1090x430x830 mm</t>
  </si>
  <si>
    <t>R3.41</t>
  </si>
  <si>
    <t>https://dobrekrzeslo.pl/upload/ekopracownia/regal_110_3P_R3.41.jpg</t>
  </si>
  <si>
    <t>• Konstrukcja wykonana z płyty laminowanej o podwyższonej odporności na wilgoć.
• Półki wewnątrz regału przymocowane są na stałe do korpusu, co zabezpiecza przed ich wysunięciem. Tylna ściana z białej płyty HDF wpuszczona w korpus.
• Półki wykonane z płyty laminowanej o grubości 18 mm.
• Praktyczna podstawa w formie cokołu zapobiega wpadaniu przedmiotów pod mebel.
• Wymiary: 1090x430x1180 mm</t>
  </si>
  <si>
    <t>R3.42</t>
  </si>
  <si>
    <t>https://dobrekrzeslo.pl/upload/ekopracownia/Regal_110_4P_R3.42.jpg</t>
  </si>
  <si>
    <t>• Konstrukcja wykonana z płyty laminowanej o podwyższonej odporności na wilgoć.
• Półki wewnątrz regału przymocowane są na stałe do korpusu, co zabezpiecza przed ich wysunięciem. Tylna ściana z białej płyty HDF wpuszczona w korpus.
• Półki wykonane z płyty laminowanej o grubości 18 mm.
• Praktyczna podstawa w formie cokołu zapobiega wpadaniu przedmiotów pod mebel.
• Wymiary: 1090x430x1540 mm</t>
  </si>
  <si>
    <t>RK.42</t>
  </si>
  <si>
    <t>https://dobrekrzeslo.pl/upload/ekopracownia/Regaly_75_2P_RK.42.jpg</t>
  </si>
  <si>
    <t>• Konstrukcja wykonana z płyty laminowanej o podwyższonej odporności na wilgoć.
• Półki wewnątrz regału przymocowane są na stałe do korpusu, co zabezpiecza przed ich wysunięciem. Tylna ściana z białej płyty HDF wpuszczona w korpus.
• Półki wykonane z płyty laminowanej o grubości 18 mm.
• Praktyczna podstawa w formie cokołu zapobiega wpadaniu przedmiotów pod mebel.
• Wymiary: 730x430x830 mm</t>
  </si>
  <si>
    <t>Regał 730x430x480 mm, kolekcja Base</t>
  </si>
  <si>
    <t>RK.41</t>
  </si>
  <si>
    <t>https://dobrekrzeslo.pl/upload/ekopracownia/Regal_75_1P_RK.41.jpg</t>
  </si>
  <si>
    <t>• Konstrukcja wykonana z płyty laminowanej o podwyższonej odporności na wilgoć.
• Półki wewnątrz regału przymocowane są na stałe do korpusu, co zabezpiecza przed ich wysunięciem. Tylna ściana z białej płyty HDF wpuszczona w korpus.
• Półki wykonane z płyty laminowanej o grubości 18 mm.
• Praktyczna podstawa w formie cokołu zapobiega wpadaniu przedmiotów pod mebel.
• Wymiary: 730x430x480 mm</t>
  </si>
  <si>
    <t>Regał 1440x430x480 mm, kolekcja Base</t>
  </si>
  <si>
    <t>RM.41</t>
  </si>
  <si>
    <t>https://dobrekrzeslo.pl/upload/ekopracownia/regal_145_1P_RM.41.jpg</t>
  </si>
  <si>
    <t>• Konstrukcja wykonana z płyty laminowanej o podwyższonej odporności na wilgoć.
• Półki wewnątrz regału przymocowane są na stałe do korpusu, co zabezpiecza przed ich wysunięciem. Tylna ściana z białej płyty HDF wpuszczona w korpus.
• Półki wykonane z płyty laminowanej o grubości 18 mm.
• Praktyczna podstawa w formie cokołu zapobiega wpadaniu przedmiotów pod mebel.
• Wymiary: 1440x430x480 mm</t>
  </si>
  <si>
    <t>R2.49</t>
  </si>
  <si>
    <t>https://dobrekrzeslo.pl/upload/ekopracownia/Regal_120_3P_R2.49.jpg</t>
  </si>
  <si>
    <t>• Konstrukcja wykonana z płyty laminowanej o podwyższonej odporności na wilgoć.
• Półki wewnątrz regału przymocowane są na stałe do korpusu, co zabezpiecza przed ich wysunięciem. Tylna ściana z białej płyty HDF wpuszczona w korpus.
• Półki wykonane z płyty laminowanej o grubości 18 mm.
• Praktyczna podstawa w formie cokołu zapobiega wpadaniu przedmiotów pod mebel.
• Wymiary: 1210x430x1180 mm</t>
  </si>
  <si>
    <t>R2.45</t>
  </si>
  <si>
    <t>https://dobrekrzeslo.pl/upload/ekopracownia/Regal_120_4P_R2.45.jpg</t>
  </si>
  <si>
    <t>• Konstrukcja wykonana z płyty laminowanej o podwyższonej odporności na wilgoć.
• Półki wewnątrz regału przymocowane są na stałe do korpusu, co zabezpiecza przed ich wysunięciem. Tylna ściana z białej płyty HDF wpuszczona w korpus.
• Półki wykonane z płyty laminowanej o grubości 18 mm.
• Praktyczna podstawa w formie cokołu zapobiega wpadaniu przedmiotów pod mebel.
• Wymiary: 1210x430x1540 mm</t>
  </si>
  <si>
    <t>Regał narożny 690x690x1540 mm, kolekcja Base</t>
  </si>
  <si>
    <t>D0.40</t>
  </si>
  <si>
    <t>https://dobrekrzeslo.pl/upload/ekopracownia/Regał_narozny_40_4P_D0.40.jpg</t>
  </si>
  <si>
    <t>• Konstrukcja wykonana z płyty laminowanej o podwyższonej odporności na wilgoć.
• Półki wewnątrz regału przymocowane są na stałe do korpusu, co zabezpiecza przed ich wysunięciem. Tylna ściana z białej płyty HDF wpuszczona w korpus.
• Półki wykonane z płyty laminowanej o grubości 18 mm.
• Praktyczna podstawa w formie cokołu zapobiega wpadaniu przedmiotów pod mebel.
• Wymiary: 690x690x1540 mm</t>
  </si>
  <si>
    <t>Pufka prostokąt 600x500 mm</t>
  </si>
  <si>
    <t>Pufki tapicerowane</t>
  </si>
  <si>
    <t>PR-EDU-0001</t>
  </si>
  <si>
    <t>https://dobrekrzeslo.pl/upload/ekopracownia/600x500.png</t>
  </si>
  <si>
    <t>• Wkład pufki wykonany z pianki poliuretanowej.
• Materiał o wysokiej odporności na ścieranie oraz łatwy w utrzymaniu czystości.
• Wysokość siedziska: 460 mm.
• Wymiary: 600x500 mm.</t>
  </si>
  <si>
    <t>Pufka prostokąt 1200x500 mm</t>
  </si>
  <si>
    <t>PR-EDU-0002</t>
  </si>
  <si>
    <t>https://dobrekrzeslo.pl/upload/ekopracownia/1200x500.png</t>
  </si>
  <si>
    <t>• Wkład pufki wykonany z pianki poliuretanowej.
• Materiał o wysokiej odporności na ścieranie oraz łatwy w utrzymaniu czystości.
• Wysokość siedziska: 460 mm.
• Wymiary: 1200x500 mm.</t>
  </si>
  <si>
    <t>Pufka prostokąt 1800x500 mm</t>
  </si>
  <si>
    <t>PR-EDU-0003</t>
  </si>
  <si>
    <t>https://dobrekrzeslo.pl/upload/ekopracownia/1800x500.png</t>
  </si>
  <si>
    <t>• Wkład pufki wykonany z pianki poliuretanowej.
• Materiał o wysokiej odporności na ścieranie oraz łatwy w utrzymaniu czystości.
• Wysokość siedziska: 460 mm.
• Wymiary: 1800x500 mm.</t>
  </si>
  <si>
    <t>Pufka kwadrat 1000x1000 mm</t>
  </si>
  <si>
    <t>PR-EDU-0004</t>
  </si>
  <si>
    <t>https://dobrekrzeslo.pl/upload/ekopracownia/1000x1000.png</t>
  </si>
  <si>
    <t>• Wkład pufki wykonany z pianki poliuretanowej.
• Materiał o wysokiej odporności na ścieranie oraz łatwy w utrzymaniu czystości.
• Wysokość siedziska: 460 mm.
• Wymiary: 1000x1000 mm.</t>
  </si>
  <si>
    <t>Pufka półkole r500 mm</t>
  </si>
  <si>
    <t>PR-EDU-0005</t>
  </si>
  <si>
    <t>https://dobrekrzeslo.pl/upload/ekopracownia/Półkole.png</t>
  </si>
  <si>
    <t>• Wkład pufki wykonany z pianki poliuretanowej.
• Materiał o wysokiej odporności na ścieranie oraz łatwy w utrzymaniu czystości.
• Wysokość siedziska: 460 mm.
• Średnica: 500 mm.</t>
  </si>
  <si>
    <t>Pufka koło r250 mm</t>
  </si>
  <si>
    <t>PR-EDU-0006</t>
  </si>
  <si>
    <t>https://dobrekrzeslo.pl/upload/ekopracownia/r250.png</t>
  </si>
  <si>
    <t>• Wkład pufki wykonany z pianki poliuretanowej.
• Materiał o wysokiej odporności na ścieranie oraz łatwy w utrzymaniu czystości.
• Wysokość siedziska: 460 mm.
• Średnica: 250 mm.</t>
  </si>
  <si>
    <t>Pufka półłuk 1/6 koła</t>
  </si>
  <si>
    <t>PR-EDU-0007</t>
  </si>
  <si>
    <t>https://dobrekrzeslo.pl/upload/ekopracownia/1_6 koła.png</t>
  </si>
  <si>
    <t>• Wkład pufki wykonany z pianki poliuretanowej.
• Materiał o wysokiej odporności na ścieranie oraz łatwy w utrzymaniu czystości.
• Wysokość siedziska: 460 mm.</t>
  </si>
  <si>
    <t>Zestaw do badania wody + scenariusz</t>
  </si>
  <si>
    <t>Zestawy badawcze i doświadczalne</t>
  </si>
  <si>
    <t>PR-EDU-0008</t>
  </si>
  <si>
    <t>https://eduko.pl/602-large_default/zestaw-do-badania-wody.jpg</t>
  </si>
  <si>
    <t>Zestaw zawiera: pipety, probówki eppendorf, probówki do wody, szkło powiększające, siatkę do wyłowu bezkręgowców, pudełko z wieczkiem powiększającym, butelkę na wodę, pełen zestaw szkiełek mikroskopowych, paski do opisu pobranych próbek oraz paski wskaźnikowe za pomocą których odczytać można wynik m.in. dla:pH, twardości węglanowej, twardości ogólnej, zawartości azotanów, zawartości azotynów</t>
  </si>
  <si>
    <t>Zestaw do badania powietrza + scenariusz</t>
  </si>
  <si>
    <t>PR-EDU-0009</t>
  </si>
  <si>
    <t>https://eduko.pl/615-large_default/zestaw-do-badania-powietrza.jpg</t>
  </si>
  <si>
    <t>W skład zestawu wchodzą:
•stacja pogody z termometrem,
•barometrem i higrometrem,
•ogrodowa stacja pogody z anemometrem i wiatromierzem,
zlewka,
•kolba stożkowa,
•lejek,
•bibuła filtracyjna,
•paski wskaźnikowe pH,
•5 szt. kompasów,
•5 szt. miarek,
•5 szkieł powiększających</t>
  </si>
  <si>
    <t>Zestaw do badania gleby + scenariusz</t>
  </si>
  <si>
    <t>PR-EDU-0010</t>
  </si>
  <si>
    <t>https://eduko.pl/610-large_default/zestaw-do-badania-gleby.jpg</t>
  </si>
  <si>
    <t>Zestaw zawiera:
•tackę i szufelkę do próbkowania gleby
•rękawiczki jednorazowe
•tester wielofunkcyjny (pH-metr, •wilgotnościomierz,światłomierz)
•płyn Helliga
•mała tacka do badania pH
•pojemnik z lupką
•komplet sit o różnej wielkości oczek</t>
  </si>
  <si>
    <t>Chrząszcze - konstruowanie klucza dychotomicznego - zestaw doświadczalny + scenariusz</t>
  </si>
  <si>
    <t>PR-EDU-0011</t>
  </si>
  <si>
    <t>https://eduko.pl/660-large_default/chrzaszcze-konstruowanie-klucza-dychotomicznego-zestaw-badawczy.jpg</t>
  </si>
  <si>
    <t>Zestaw badawczy ze scenariuszem lekcyjnym przeznaczony jest jako pomoc dla nauczycieli gimnazjów i szkół ponadgimnazjalnych. Ta kompleksowa pomoc pozwala na przeprowadzenie lekcji praktycznej, podczas której uczniowie nie tylko poznają zasady według których skonstruowany jest klucz dychotomiczny i nauczą się korzystać z tego narzędzia ale też odświeżą wiedzę dotyczącą zewnętrznej budowy owada oraz jej korelacji z prowadzonym przez zwierzę trybem życia. W skład zestawu wchodzą: 9 okazów w pleksi, scenariusz lekcyjny i wzór kart pracy.</t>
  </si>
  <si>
    <t>Astronomia w praktyce - zestaw doświadczalny + scenariusz</t>
  </si>
  <si>
    <t>PR-EDU-0012</t>
  </si>
  <si>
    <t>https://eduko.pl/657-large_default/astronomia-w-praktyce-gnomon-zestaw-badawczy.jpg</t>
  </si>
  <si>
    <t>Zestaw gnomonów przeznaczony jest do celów edukacyjnych, komplet ten jest szczególnie użyteczny podczas zajęć z przyrody i geografii. Dzięki zestawowi badawczemu firmy EDUKO uczniowie mogą samodzielnie wyznaczyć południk lokalny, linię północ-południe oraz położenie obserwatora. Doświadczenia można bezpiecznie przeprowadzać zarówno w szkolnej klasie jak też w domu. Zestaw składa się z kompletu 3 gnomonów wykonanych w całości z naturalnego drewna o wyoblonych krawędziach oraz szczegółowego opisu doświadczeń wraz z przykładami.</t>
  </si>
  <si>
    <t>Zestaw do chromatografii bibułowej + scenariusz</t>
  </si>
  <si>
    <t>PR-EDU-0013</t>
  </si>
  <si>
    <t>https://eduko.pl/655-large_default/zestaw-do-chromatografii-bibulowej.jpg</t>
  </si>
  <si>
    <t>Zestaw ze scenariuszem lekcyjnym pomoże w przeprowadzeniu zajęć, których tematem będzie chemiczna analiza techniczna. Odczynniki wchodzące w skład doświadczeń pozwalają na zaangażowanie w prace dzieci na poziomie gimnazjum. Samodzielne eksperymentowanie na lekcji zaktywizuje uczniów. W skład zestawu wchodzą: scenariusz lekcyjny z opisem doświadczenia, papier chromatograficzny (jako podstawa), zlewka (jako komora chromatograficzna), szalka Petriego (jako przykrywka, by nie wdychać oparów rozpuszczalnika), kroplomierz, 3 różne rozpuszczalniki (eluenty: aceton, ocet, metanol) oraz barwniki spożywcze (5 kolorów: żółty, zielony, niebieski, czerwony, brązowy).</t>
  </si>
  <si>
    <t>Zestaw do oznaczania twardości ogólnej i węglanowej wody + scenariusz</t>
  </si>
  <si>
    <t>PR-EDU-0014</t>
  </si>
  <si>
    <t>https://eduko.pl/656-large_default/zestaw-do-oznaczania-twardosci-ogolnej-i-weglanowej-wody.jpg</t>
  </si>
  <si>
    <t>W skład zestawu wchodzą:
•odczynnik pomiarowy GH
•odczynnik pomiarowy KH
•fiolka do pomiarów x 1
•strzykawka 5 ml
•wzorzec zmiany barw
•scenariusz lekcyjny</t>
  </si>
  <si>
    <t>Mikroskop biologiczny MC-132 LED</t>
  </si>
  <si>
    <t>Mikroskopy</t>
  </si>
  <si>
    <t>PR-EDU-0015</t>
  </si>
  <si>
    <t>https://eduko.pl/105-thickbox_default/mikroskop-mc-132-led.jpg</t>
  </si>
  <si>
    <t>• Oświetlenie LED
• Powiększenia w zakresie od 40x do 400x
• Zasilanie bateryjne
• Możliwość obserwacji w terenie
• Zestaw akcesoriów dodatkowych</t>
  </si>
  <si>
    <t>Mikroskop biologiczny MD-132 R+</t>
  </si>
  <si>
    <t>PR-EDU-0016</t>
  </si>
  <si>
    <t>https://eduko.pl/679-large_default/mikroskop-biologiczny-md-132r.jpg</t>
  </si>
  <si>
    <t>•Przenośny mikroskop uczniowski z zasilaniem akumulatorowym
•Wbudowane oświetlenie górne i dolne LED
•Powiększenia od 40x do 400x
•Obiektywy: 4x, 10x, 40x
•Precyzyjny system ustawiania ostrości mikro/makro</t>
  </si>
  <si>
    <t>Mikroskop biologiczny ME-244 R</t>
  </si>
  <si>
    <t>PR-EDU-0017</t>
  </si>
  <si>
    <t>https://eduko.pl/683-large_default/mikroskop-biologiczny-me-244r.jpg</t>
  </si>
  <si>
    <t>•Przenośny mikroskop uczniowski z zasilaniem akumulatorowym
•Wbudowane oświetlenie górne i dolne LED
•Powiększenia od 40x do 1600x
•2 zestawy okularów ze wskaźnikiem WF10x i WF16x
•Obiektywy: 4x, 10x, 40xA, immersyjny 100xA (A-amortyzowany)
•Precyzyjny system ustawiania ostrości mikro/makro
•Głowica dwuokularowa z regulowanym rozstawem źrenic
•Wygodny uchwyt do przenoszenia mikroskopu</t>
  </si>
  <si>
    <t>Mikroskop stereoskopowy SE-222R+</t>
  </si>
  <si>
    <t>PR-EDU-0018</t>
  </si>
  <si>
    <t>https://eduko.pl/686-large_default/mikroskop-stereoskopowy-se-222r.jpg</t>
  </si>
  <si>
    <t>•Przenośny mikroskop stereoskopowy z zasilaniem akumulatorowym
•wbudowane oświetlenie górne i dolne LED
•powiększenia 20X i 40X
•nie wymaga przygotowywania preparatów na szkiełkach - działa jak duża lupa</t>
  </si>
  <si>
    <t>Mikroskop nauczycielski MB-100 z kamerą 5 MPX USB</t>
  </si>
  <si>
    <t>PR-EDU-0019</t>
  </si>
  <si>
    <t>https://eduko.pl/695-large_default/mikroskop-biologiczny-mb-100-z-kamera-5-mpx-usb.jpg</t>
  </si>
  <si>
    <t>•oświetlenie LED
•kamera 5 Mpx USB
•niezależny okular przeznaczony na zamontowanie kamery
•powiększenia w zakresie od 40x do 1000x
•chromatyczne obiektywy: 4x, 10x, 40x, immersyjny 100xA
•współosiowy system ustawiania ostrości mikro/makro</t>
  </si>
  <si>
    <t>Kamera mikroskopowa 5 MPX USB</t>
  </si>
  <si>
    <t>PR-EDU-0020</t>
  </si>
  <si>
    <t>https://eduko.pl/698-large_default/kamera-mikroskopowa-5-mpx.jpg</t>
  </si>
  <si>
    <t>•przetwornik 1/3''
•tryb koloru RGB
•wyjście złącze USB
•tryb koloru RG
•oprogramowanie - w zestawie płyta CD z oprogramowaniem i sterownikami
•kompatybilność Windows XP, Windows 7,8, vista
•szybkość - 1280x1024 / 15 klatek/s
•kontrola ekspozycji automatyczna, manualna
•balans bieli automatyczny, manualny</t>
  </si>
  <si>
    <t>Okulary ochronne</t>
  </si>
  <si>
    <t>Preparaty mikroskopowe i narzędzia laboratoryjne</t>
  </si>
  <si>
    <t>PR-EDU-0021</t>
  </si>
  <si>
    <t>https://modernbhp.pl/userdata/public/gfx/2950.jpg</t>
  </si>
  <si>
    <t>Okulary ochronne są nieodzownym elementem ubioru laborantów, studentów chemii, biotechnologii, biologii i wielu wielu innych kierunków oraz branż.
- Okulary zostały tak skonstruowane, że chronią oczy także od strony skroni dzięki szerokim zausznikom.
- Ponadto dzięki ergonomicznemu kształtowi nadają się do założenia na zwykłe okulary korekcyjne.
- Niewątpliwą zaletą jest duża wytrzymałość mechaniczna, także w podwyższonych temperaturach.</t>
  </si>
  <si>
    <t>Palnik spirytusowy</t>
  </si>
  <si>
    <t>PR-EDU-0022</t>
  </si>
  <si>
    <t>https://eduko.pl/703-large_default/palnik-spirytusowy.jpg</t>
  </si>
  <si>
    <t>Szkolny, laboratoryjny palnik spirytusowy wykonany z metalu nie wymaga knota i przy umiejętnej regulacji daje płomień o wysokiej temperaturze. Średnicy podstawy: 11 cm; wysokość: 14,5 cm.</t>
  </si>
  <si>
    <t>Metalowy chwytak do probówek</t>
  </si>
  <si>
    <t>PR-EDU-0023</t>
  </si>
  <si>
    <t>Plastikowy statyw na probówki</t>
  </si>
  <si>
    <t>PR-EDU-0024</t>
  </si>
  <si>
    <t>Zestaw narzędzi preparacyjnych nr 1 (7 elementów)</t>
  </si>
  <si>
    <t>PR-EDU-0025</t>
  </si>
  <si>
    <t>https://eduko.pl/701-large_default/zestaw-narzedzi-preparacyjnych-w-piorniku-nr-1.jpg</t>
  </si>
  <si>
    <t>Komplet zawiera:
•nożyczki proste
•nożyczki zakrzywione
•pęsetę prostą
•pęsetę zakrzywioną
•igłę preparacyjną prostą
•igłę zakrzywioną
•skalpel</t>
  </si>
  <si>
    <t>Zestaw narzędzi preparacyjnych nr 2 (6 elementów)</t>
  </si>
  <si>
    <t>PR-EDU-0026</t>
  </si>
  <si>
    <t>https://eduko.pl/700-large_default/zestaw-narzedzi-preparacyjnych-w-piorniku-nr-2.jpg</t>
  </si>
  <si>
    <t>Komplet zawiera:
•nożyczki
•pęsetę prostą
•igłę preparacyjną prostą
•igłę preparacyjną zakrzywioną
•skalpel
•pipetę</t>
  </si>
  <si>
    <t>Zestaw narzędzi preparacyjnych w piórniku nr 3 (6 elementów)</t>
  </si>
  <si>
    <t>PR-EDU-0027</t>
  </si>
  <si>
    <t>https://eduko.pl/699-large_default/zestaw-narzedzi-preparacyjnych-w-piorniku-nr-3.jpg</t>
  </si>
  <si>
    <t>Komplet zawiera:
•pęsetę prostą
•igłę preparacyjną prostą
•igłę preparacyjną zakrzywioną (lancet),
•pipetę
•probówkę do pobierania preparatów wodnych.</t>
  </si>
  <si>
    <t>Pudełko na 5 szt preparatów</t>
  </si>
  <si>
    <t>PR-EDU-0028</t>
  </si>
  <si>
    <t>Pudełko na 10 szt preparatów</t>
  </si>
  <si>
    <t>PR-EDU-0029</t>
  </si>
  <si>
    <t>Pudełko na 25 szt preparatów</t>
  </si>
  <si>
    <t>PR-EDU-0030</t>
  </si>
  <si>
    <t>Preparaty roślinne - zestaw 30 sztuk</t>
  </si>
  <si>
    <t>PR-EDU-0031</t>
  </si>
  <si>
    <t>https://eduko.pl/445-large_default/preparaty-roslinne.jpg</t>
  </si>
  <si>
    <t>•Owocnik grzyba
•Pleśniak
•Pędzlak
•Kropidlak
•Porost, plecha w przekroju
•Skrętnica, koniugacja
•Mech, splątek
•Mech, plemnie (przekrój podłużny)
•Alga czarna, liść (przekrój poprzeczny)
•Sosna, igła (przekrój poprzeczny)
•Sosna, owoc męski z mikrosporami (przekrój poprzeczny)
•Sosna, owoc żeński (przekrój podłużny)
•Bób, budowa pierwotna korzenia (przekrój poprzeczny)
•Cebula mitoza w wierzchołku korzenia (przekrój poprzeczny)
•Kukurydza, łodyga (przekrój poprzeczny)
•Lipa, łodyga 1,2,3-letnia (przekrój poprzeczny)
•Kukurydza, łodyga (przekrój podłużny)
•Pelargonia, łodyga (przekrój poprzeczny)
•Wierzchołek pędu
•Cebula, aparaty szparkowe
•Jaśmin, liść (przekrój poprzeczny)
•Narcyz, liść (przekrój poprzeczny)
•Lilia, pylnik (przekrój poprzeczny)
•Lilia, zalążnia (przekrój poprzeczny)
•Morwa, ogonek liścia
•Kawa, liść (przekrój poprzeczny)
•Kukurydza, nasiono z zarodkiem (przekrój podłużny)
•Komórki kamienne w miękiszu gruszy
•Zioło i drzewo, łodyga (przekrój poprzeczny)
•Kiełkujące ziarna pyłku</t>
  </si>
  <si>
    <t>Preparaty zoologiczne - zestaw 30 sztuk</t>
  </si>
  <si>
    <t>PR-EDU-0032</t>
  </si>
  <si>
    <t>https://eduko.pl/455-large_default/preparaty-zoologiczne-zestaw-30-sztuk.jpg</t>
  </si>
  <si>
    <t>•Pantofelek
•Trzy typy bakterii
•Krew żaby (rozmaz)
•1-komórkowy organizm zwierzęcy
•Dafnia
•Wirki
•Tasiemiec bąblowiec
•Oko złożone owada
•Glista, samiec i samica (przekrój poprzeczny)
•Dżdżownica (przekrój poprzeczny)
•Komar, aparat gębowy
•Mucha domowa, aparat gębowy
•Pszczoła miodna, aparat gębowy
•Motyl, aparat gębowy
•Żaba, jajo w przekroju
•Przywra krwi, samiec
•Przywra krwi, samica
•Komar widliszek, larwa
•Muszka owocówka
•Odnóże pływne owada
•Stułbia (przekrój poprzeczny)
•Euglena
•Mucha domowa, skrzydło
•Motyl, skrzydło
•Pszczoła miodna, skrzydło
•Mucha domowa, noga
•Pszczoła miodna, odnóże przednie i tylne
•Krew gołębia (rozmaz)
•Pchła ludzka
•Konik polny, czułki</t>
  </si>
  <si>
    <t>Preparaty tkankowe - zestaw 30 sztuk</t>
  </si>
  <si>
    <t>PR-EDU-0033</t>
  </si>
  <si>
    <t>https://eduko.pl/460-large_default/preparaty-tkankowe-zestaw-30-sztuk.jpg</t>
  </si>
  <si>
    <t>Nabłonek płaski, widok z góry
Nabłonek wielowarstwowy płaski (przekrój)
Tkanka łączna luźna
Tkanka chrzęstna (przekrój)
•Tkanka kostna zbita (przekrój)
•Krew ludzka, rozmaz
•Tkanka mięśniowa gładka, pojedyncze włókna
•Tkanka mięśniowa poprzecznie prążkowana (przekrój podłużny i przekrój poprzeczny)
•Rdzeń kręgowy królika
•Zakończenia komórek nerwowych królika
•Ściana żołądka
•Jelito cienkie (przekrój poprzeczny)
•Jelito grube (przekrój poprzeczny)
•Trzustka
•Pęcherzyk żółciowy (przekrój ściany)
•Płuco (przekrój)
•Tętnica i żyła (przekrój poprzeczny)
•Nerka (przekrój podłużny)
•Nerka z naczyniami krwionośnymi
•Jajnik, pęcherzyk Graafa (przekrój)
•Jajowód (przekrój poprzeczny)
•Węzeł chłonny (przekrój)
•Cebulka włosowa (przekrój)
•Wątroba świni (przekrój)
•Tchawica (przekrój poprzeczny)
•Jądro, kanaliki nasienne (przekrój poprzeczny)
•Chromosomy człowieka
•Tkanka kostna (przekrój)
•Nabłonek płaski ze złuszczających się ust
•Nabłonek urzęsiony (przekrój)</t>
  </si>
  <si>
    <t>Bakterie - zestaw 23 preparatów</t>
  </si>
  <si>
    <t>PR-EDU-0034</t>
  </si>
  <si>
    <t>https://eduko.pl/465-large_default/bakterie-zestaw-23-preparatow.jpg</t>
  </si>
  <si>
    <t>Gronkowiec złocisty, zakażenia ropne
Pakietowiec żółty, szczep barwny
Paciorkowiec mlekowy, fermentujący mleko, krótkie łańcuchy
Laseczka sienna, rozmaz komórek żywych i przetrwalników
Bakterie brodawkowe wiążące azot N2 w korzeniach roślin motylkowych
Pałeczka odmieńca, wywołująca procesy gnilne
Pałeczka okrężnicy, bakteria jelita grubego człowieka
Śrubowiec gnijącej wody
Purpurowa bakteria bezsiarkowa, śrubowiec
Bakterie nazębne, wymaz bakterii Gram+ i Gram-
Bakterie z chleba
Bakterie z sera
Rozmaz bakterii z jogurtu
Laseczka Bacillus cereus (ruchliwa, laseczka tlenowa, G+, przetrwalniki ciepłooporne)
Rozmaz laseczki chorobotwórczej dla motyli, jako preparat Bt wykorzystywanej w walce biologicznej z ich gąsienicami
Włoskowiec różycy, rozmaz
Bakteria octowa, tworząca z grzybami fermentujące tzw. grzybki kefirowe
Trzy rodzaje bakterii, rozmaz
Śrubowiec, wygląd ogólny
Kwasolubna bakteria glebowa w roztworze metali ciężkich
Rozmaz bakterii glebowych - laseczek Megaterium
Coccus, gram-negative
Bacillis, gram-negative</t>
  </si>
  <si>
    <t>Mchy, porosty, wątrobowce i grzyby - zestaw 25 preparatów</t>
  </si>
  <si>
    <t>PR-EDU-0035</t>
  </si>
  <si>
    <t>https://eduko.pl/466-large_default/mchy-porosty-watrobowce-i-grzyby-zestaw-25-preparatow.jpg</t>
  </si>
  <si>
    <t>•Pleśniak biały, strzępka tworząca zarodnie
•Rozłożek czarny, strzępka rozwijająca się z zygospory
•Kustrzebka, owocnik miseczkowaty, przekrój owocnika z zarodniami workowymi
•Pędzlak, niebieskawa pleśń na skórce pomarańczy, strzępka z konidiami
•Kropidlak
•Drożdże pączkujące
•Złotorost ścienny, porost, przerój plechy z nitkami grzyba i komórkami glonów
•Przekrój przez plechę porostu
•Śluzorośle Stemonitis
•Porost zdrowy
•Porost skażony
•Koniugacja u pleśniaka
•Przekrój przez grzyb
•Pleśniak, strzępki z zarodniami
•Trzęsak morszczynowaty
•Owocnik grzyba
•Lakownica lśniąca (przekrój)
•Skrętek wilgociomierczy
•Chwytnik (ryzoid)
•Porostnica wielokształtna (plemnie)
•Porostnica wielokształtna (rodnie)
•Wierzchołek plemni mchu
•Wierzchołek rodni mchu
•Mech (rozwój)
•Zygospora pleśniaka (przetrwalna zygota wielojądrowa)</t>
  </si>
  <si>
    <t>Genetyka - zestaw 25 preparatów</t>
  </si>
  <si>
    <t>PR-EDU-0036</t>
  </si>
  <si>
    <t>https://eduko.pl/467-large_default/genetyka-zestaw-25-preparatow.jpg</t>
  </si>
  <si>
    <t>•Wierzchołek wzrostu korzenia cebuli, przekrój podłużny, widać wszystkie stadia podziału mitotycznego
•Znamię słupka maczka kalifornijskiego, widać rosnącą łagiewkę pyłkową
•Mech płonnik, rodnia, wygląd zewnętrzny
•Koniugacja dwóch nitek skrętnicy, kopulacja boczna i utworzenie zygoty
•Jeżowiec, rozwój komórek jajowych, wygląd zewnętrzny zarodków do stadium pluteusa
•Chromosomy olbrzymie ze ślinianek komara, preparat gnieciony, wybarwione chromomery
•Rozmaz nasienia człowieka
•Komórki płciowe rozgwiazdy
•10-11 milimetrowy zarodek żaby, seria przekrojów poprzecznych
•Zapłodnienie komórki jajowej glisty (nicienia)
•Jądra myszy, przekrój kanalików nasiennych podczas spermatogenezy
•Przekrój podłużny jajnika królika, pęcherzyki Graafa w różnych stadiach wzrostu
•Przekrój podłużny zarodka ryby, podziały mitotyczne komórek
•Mejoza w gonadach szarańczy
•Podział mitotyczny komórki zwierzęcej (koń)
•Chromosomy zdrowego mężczyzny
•Chromosomy zdrowej kobiety
•Rozmaz krwi człowieka
•Mutant wygiętych skrzydeł muszki owocowej (drozofili), wygląd zewnętrzny
•Pojedyncza komórka nerwowa, wygląd zewnętrzny
•Nabłonek jamy ustnej człowieka, wygląd zewnętrzny
•Komórki nabłonkowe liścia cebuli
•Komórki nabłonkowe traszki chińskiej
•Nabłonek jelita cienkiego
•Rozmaz krwi ropuchy szarej</t>
  </si>
  <si>
    <t>Życie w glebie - zestaw 25 preparatów</t>
  </si>
  <si>
    <t>PR-EDU-0037</t>
  </si>
  <si>
    <t>https://eduko.pl/468-large_default/zycie-w-glebie-zestaw-25-preparatow.jpg</t>
  </si>
  <si>
    <t>•Kwasolubna bakteria glebowa w roztworze metali ciężkich
•Fragment rozkładającej się blaszki opadłego liścia użyłkowanego dłoniasto
•Przekrój pędu ognichy - rośliny wykorzystywanej jako zielony nawóz
•Rozmaz bakterii glebowych - laseczek Megaterium
•Porost - bioindykator (wskaźnik biologiczny) zanieczyszczeń powietrza
•Grzybnia podgrzybka
•Korzeń wierzby hodowanej dla zapobiegania erozji gleby
•Dżdżownica podnosząca jakość gleby (przekrój poprzeczny)
•Składniki gleby humusowej
•Składniki gleby torfowej
•Rozłożek czarny, strzępki grzybni
•Odnóże skolopendry, wygląd zewnętrzny
•Odnóże skorpiona, wygląd zewnętrzny
•Róg na głowie chrząszcza skarabeusza, wygląd zewnętrzny
•Wierzchołek korzenia cebuli, widoczne podziały mitotyczne komórek
•Wierzchołek korzenia kukurydzy, widoczne podziały mitotyczne komórek
•Wierzchołek korzenia grochu, widoczne podziały mitotyczne komórek
•Przednie segmenty ciała dżdżownicy
•Nicienie - pasożyty larw chrząszcza drutowca (sprężykowate)
•Pszczoła, wygląd zewnętrzny
•Odnóże karalucha, wygląd zewnętrzny
•Aparat gębowy karalucha, wygląd zewnętrzny
•Aparat gębowy świerszcza, wygląd zewnętrzny
•Odnóże świerszcza, wygląd zewnętrzny
•Bulwa ziemniaka, przekrój</t>
  </si>
  <si>
    <t>Życie w wodzie - zestaw 25 preparatów</t>
  </si>
  <si>
    <t>PR-EDU-0038</t>
  </si>
  <si>
    <t>https://eduko.pl/469-large_default/zycie-w-wodzie-zestaw-25-preparatow.jpg</t>
  </si>
  <si>
    <t>•Zawłotnia
•Gromadnica
•Klejnotka zielona, uwiciona, z plamką barwną (oczną)
•Promienica, korzenionóżka morska
•Pantofelek, widoczny aparat jądrowy
•Stylonychia, popularny orzęsek
•Nadecznik, gąbka słodkowodna, izolowana igła szkieletu
•Stułbia, wygląd zewnętrzny
•Wrotki, mieszanka gatunków planktonicznych
•Rozwielitka, wioślarka
•Oczlik, widłonóg
•Larwa komara, wygląd zewnętrzny
•Wypławek, wygląd zewnętrzny
•Drgalnica, nitkowata sinica
•Okrzemki, mieszanka gatunków
•Sprzężnice jednokomórkowe, mieszanka gatunków
•Skrętnica
•Skupielec, małe kolonie w galaretowatej otoczce
•Gałęzatka, zielenica, rozgałęziona plecha nitkowata
•Zieliwa, nitka główna i boczne odgałęzienia
•Sinica Microcystis, nieregularna kolonia
•Nitkowata zielenica Ulothrix z pasiastymi chromatoforami
•Nitkowata zielenica Oedogonium, nitki wegetatywne
•Toczek z koloniami potomnymi i stadium dojrzałym płciowo
•Pałeczkowata sprzężnica Mesothaenium</t>
  </si>
  <si>
    <t>Tkanki ssaków - zestaw 5 preparatów</t>
  </si>
  <si>
    <t>PR-EDU-0039</t>
  </si>
  <si>
    <t>https://eduko.pl/470-large_default/tkanki-ssakow-zestaw-5-preparatow.jpg</t>
  </si>
  <si>
    <t>•Żołądek (ludzki)
•Serce (ludzkie)
•Krew (ludzka)
•Nerka (małego ssaka)
•Mózg (ssak)</t>
  </si>
  <si>
    <t>Bezkręgowce - zestaw 5 preparatów</t>
  </si>
  <si>
    <t>PR-EDU-0040</t>
  </si>
  <si>
    <t>https://eduko.pl/472-large_default/bezkregowce-zestaw-5-preparatow.jpg</t>
  </si>
  <si>
    <t>•Dżdżownica
•Wirek
•Mrówka
•Noga komara
•Głowa pszczoły</t>
  </si>
  <si>
    <t>Zwyczajne niezwyczajne - zestaw 5 preparatów</t>
  </si>
  <si>
    <t>PR-EDU-0041</t>
  </si>
  <si>
    <t>https://eduko.pl/474-large_default/zwyczajne-niezwyczajne-zestaw-5-preparatow.jpg</t>
  </si>
  <si>
    <t>•Litera „e”
•Korek
•Ludzki włos
•Tytoń
•Trzy rodzaje farbowanych włókien</t>
  </si>
  <si>
    <t>Rośliny jadalne - zestaw 5 preparatów</t>
  </si>
  <si>
    <t>PR-EDU-0042</t>
  </si>
  <si>
    <t>https://eduko.pl/476-large_default/rosliny-jadalne-zestaw-5-preparatow.jpg</t>
  </si>
  <si>
    <t>•Korzenie cebuli
•Łodyga kukurydzy
•Liść pomidora
•Korzeń marchwi
•Liść ryżu</t>
  </si>
  <si>
    <t>Skrzydła owadów - zestaw 5 preparatów</t>
  </si>
  <si>
    <t>PR-EDU-0043</t>
  </si>
  <si>
    <t>https://eduko.pl/478-large_default/skrzydla-owadow-zestaw-5-preparatow.jpg</t>
  </si>
  <si>
    <t>•Pszczoła
•Motyl
•Muszka owocówka
•Mucha domowa
•Komar</t>
  </si>
  <si>
    <t>Kwiaty - zestaw 5 preparatów</t>
  </si>
  <si>
    <t>PR-EDU-0044</t>
  </si>
  <si>
    <t>https://eduko.pl/480-large_default/kwiaty-zestaw-5-preparatow.jpg</t>
  </si>
  <si>
    <t>•Łodyga słonecznika
•Łodyga jaskra
•Korzeń lotosu
•Płatek róży
•Liść lilii</t>
  </si>
  <si>
    <t>Tkanki żaby - zestaw 5 preparatów</t>
  </si>
  <si>
    <t>PR-EDU-0045</t>
  </si>
  <si>
    <t>https://eduko.pl/482-large_default/tkanki-zaby-zestaw-5-preparatow.jpg</t>
  </si>
  <si>
    <t>•Żabie jelito
•Żabia nerka
•Żabia skóra
•Żabia wątroba
•Żabie płuco</t>
  </si>
  <si>
    <t>Grzyby - zestaw 5 preparatów</t>
  </si>
  <si>
    <t>PR-EDU-0046</t>
  </si>
  <si>
    <t>https://eduko.pl/484-large_default/grzyby-zestaw-5-preparatow.jpg</t>
  </si>
  <si>
    <t>•Pleśń chlebowa (Rhizopus)
•Pędzlak (Penicillium)
•Porosty
•Czernidlak
•Drożdże (Saccharomyces)</t>
  </si>
  <si>
    <t>Zestaw preparatów 3w1</t>
  </si>
  <si>
    <t>PR-EDU-0047</t>
  </si>
  <si>
    <t>https://eduko.pl/487-thickbox_default/preparaty-mikroskopowe-3w1.jpg</t>
  </si>
  <si>
    <t>W skład zestawu wchodzą następujące elementy:
•Codziennie spotykane: kreda, kurz, korek,
•Codziennie spotykane: rdza, tytoń, cukier,
•Codziennie spotykane: skrobia kukurydziana, pieprz mielony, pasta do zębów,
•Codziennie spotykane: piasek (kwarc), sól, trociny,
•Rośliny: aloes, pomidor, kaktus,
•Rośliny: lotos- korzeń, sosna-łodyga, słoma,
•Rośliny: mniszek lekarski, słonecznik – liść, przetchlinka,
•Małe stworzenia: mucha – skrzydło, mucha – noga, muszka owocowa,
•Małe stworzenia: komar - skrzydło, komar – larwa, komar – noga,
•Małe stworzenia: dafnia, skorupiak, mszyca,
•Zwierzęta: krew gołębia, krew ryby, krew żaby,
•Zwierzęta: skóra ryby, skóra żaby, pióro pawia,</t>
  </si>
  <si>
    <t>Preparaty biologiczne mix - zestaw 15 preparatów</t>
  </si>
  <si>
    <t>PR-EDU-0048</t>
  </si>
  <si>
    <t>https://eduko.pl/490-large_default/mix-preparatow-tkanki-botanika-zoologia-zestaw-15-sztuk.jpg</t>
  </si>
  <si>
    <t>•Ściana żołądka
•Rdzeń kręgowy królika
•Tkanka mięśniowa poprzecznie prążkowana
•Tkanka mięśniowa gładka, pojedyncze włókna
•Krew ludzka, rozmaz
•Cebula, aparaty szparkowe
•Kukurydza, łodyga
•Pędzlak
•Rozłożek czarny, strzępka rozwijającej się zygospory
•Hymenium owocnika grzyba
•Stułbia
•Oko złożone owada
•Owad pływający, noga
•Pszczoła, wygląd zewnętrzny
•Muszka owocówka</t>
  </si>
  <si>
    <t>Lupa 50 mm</t>
  </si>
  <si>
    <t>Lupy</t>
  </si>
  <si>
    <t>PR-EDU-0049</t>
  </si>
  <si>
    <t>https://eduko.pl/663-large_default/lupa-50-mm.jpg</t>
  </si>
  <si>
    <t>Lupa edukacyjna o specjalnie zaprojektowanej i wzmocnionej konstrukcji przeznaczona dla dzieci i młodzieży. Otwór w tylnej części rączki umożliwia zmocowanie lupy na smyczy.</t>
  </si>
  <si>
    <t>Pojemnik do obserwacji owadów - mały</t>
  </si>
  <si>
    <t>PR-EDU-0050</t>
  </si>
  <si>
    <t>https://eduko.pl/664-large_default/pojemnik-lupa-do-obserwacji-maly.jpg</t>
  </si>
  <si>
    <t>Wygodna lupa do obserwowania przedmiotów i żyjących organizmów z podziałką ułatwiającą określenie rozmiaru. Średnica pudełka 6,5 cm.</t>
  </si>
  <si>
    <t>Pojemnik do obserwacji owadów - duży</t>
  </si>
  <si>
    <t>PR-EDU-0051</t>
  </si>
  <si>
    <t>https://eduko.pl/667-large_default/pojemnik-lupa-do-obserwacji-duzy.jpg</t>
  </si>
  <si>
    <t>Wygodna lupa do obserwowania przedmiotów i żyjących organizmów z góry i z boku. Średnica pudełka: 6,5 cm.</t>
  </si>
  <si>
    <t>Lornetka 10x25</t>
  </si>
  <si>
    <t>PR-EDU-0052</t>
  </si>
  <si>
    <t>https://eduko.pl/668-large_default/lornetka-10x25.jpg</t>
  </si>
  <si>
    <t>Lornetka kieszonkowa ze sznureczkiem. Regulowana odległość między źrenicami obiektywów. Ośmiokrotne zbliżenie i 21 milimetrowy okular. Pokryta jest gumą, umożliwiająca wygodniejsze korzystanie z lornetki.
•Zbliżenie: 10x
•Obiektyw: 25 mm
•Pole widzenia: 1000m
•Wskaźnik pokrycia: pełne
•Wymiary: 11,2x6,5x3,5 cm</t>
  </si>
  <si>
    <t>Kompas z lusterkiem</t>
  </si>
  <si>
    <t>Kompasy</t>
  </si>
  <si>
    <t>PR-EDU-0053</t>
  </si>
  <si>
    <t>https://eduko.pl/669-large_default/kompas-z-lusterkiem.jpg</t>
  </si>
  <si>
    <t>Dane techniczne:
•materiał: plastik
•średnica tarczy: 50 mm
•mechanizm: tradycyjny + niezależnie obracana tarcza
•przeznaczenie: do określania stron świata oraz wyznaczania azymutu na mapie i w terenie
•kolor: czarny</t>
  </si>
  <si>
    <t>Kompas turystyczny - busola</t>
  </si>
  <si>
    <t>PR-EDU-0054</t>
  </si>
  <si>
    <t>https://eduko.pl/672-large_default/kompas-turystyczny-busola.jpg</t>
  </si>
  <si>
    <t>Dane techniczne:
•materiał: stal wysokogatunkowa
•średnica tarczy: 4.5 cm
•umożliwia bardzo dokładne określenie kierunku
•typ: busola soczewkowa do wyznaczania azymutu w terenie</t>
  </si>
  <si>
    <t>Szkielet 85 cm z mostkiem</t>
  </si>
  <si>
    <t>Modele 3D</t>
  </si>
  <si>
    <t>PR-EDU-0055</t>
  </si>
  <si>
    <t>https://eduko.pl/488-large_default/szkielet-czlowieka-85-cm-z-mostkiem.jpg</t>
  </si>
  <si>
    <t>Prosty szkielet z mostkiem, przepukliną i zakończeniami nerwowymi o wygodnym rozmiarze, idealny jako wyposażenie pracowni biologicznej. Model pokazuje podstawowe kostne elementy układu ruchu człowieka oraz dodatkowo początkowe odcinki nerwów rdzeniowych i tętnic kręgowych. Kończyny dolne i górne zostały zamocowane ruchomo. Umieszczony na statywie. Do każdego modelu dołączona instrukcja w języku polskim.
Wysokość: 85 cm</t>
  </si>
  <si>
    <t>Kości - przekrój na tablicy</t>
  </si>
  <si>
    <t>PR-EDU-0056</t>
  </si>
  <si>
    <t>https://eduko.pl/1119-large_default/kosci-przekroj-na-tablicy.jpg</t>
  </si>
  <si>
    <t>•4 modele na jednej tablicy
•wysokiej jakości materiały
•dokładne odwzorowanie budowy</t>
  </si>
  <si>
    <t>Rdzeń kręgowy - przekrój na tablicy</t>
  </si>
  <si>
    <t>PR-EDU-0057</t>
  </si>
  <si>
    <t>https://eduko.pl/1122-large_default/rdzen-kregowy-przekroj-na-tablicy.jpg</t>
  </si>
  <si>
    <t>•dokładnie odwzorowana budowa
•wysokiej jakości materiały
•możliwość zawieszenia</t>
  </si>
  <si>
    <t>Łuk odruchowy - przekrój na tablicy</t>
  </si>
  <si>
    <t>PR-EDU-0058</t>
  </si>
  <si>
    <t>https://eduko.pl/1125-large_default/luk-odruchowy-przekroj-na-tablicy.jpg</t>
  </si>
  <si>
    <t>Układ mięsniowy człowieka 50 cm</t>
  </si>
  <si>
    <t>PR-EDU-0059</t>
  </si>
  <si>
    <t>https://eduko.pl/494-large_default/uklad-miesniowy-czlowieka-50-cm.jpg</t>
  </si>
  <si>
    <t>•1/4 naturalnej wielkości
•wysokiej jakości materiały
•ręcznie malowany</t>
  </si>
  <si>
    <t>Układ mięsniowy człowieka 85 cm</t>
  </si>
  <si>
    <t>PR-EDU-0060</t>
  </si>
  <si>
    <t>https://eduko.pl/568-large_default/uklad-miesniowy-czlowieka-85-cm.jpg</t>
  </si>
  <si>
    <t>Ręcznie malowany, 3-częściowy model układu mięśniowego jest doskonałym uzupełnieniem pracowni biologicznej w gimnazjum lub liceum. Dla klas o rozszerzonym poziomie biologii stanowi doskonałe uzupełnienie wiedzy anatomicznej dotyczącej budowy mięśniowej człowieka. Klasy przerabiające biologię na poziomie podstawowym skorzystają na wyraźnym zaprezentowaniu antagonistycznie działających mięśni.
Wymiary modelu: 27x20x87 cm.</t>
  </si>
  <si>
    <t>Układ moczowo-płciowy k/m - przekrój na tablicy</t>
  </si>
  <si>
    <t>PR-EDU-0061</t>
  </si>
  <si>
    <t>https://eduko.pl/1128-large_default/uklad-moczowo-plciowy-km-przekroj-na-tablicy.jpg</t>
  </si>
  <si>
    <t>Nerka, kłębuszek, nefron - przekrój na tablicy</t>
  </si>
  <si>
    <t>PR-EDU-0062</t>
  </si>
  <si>
    <t>https://eduko.pl/1132-large_default/nerka-klebuszek-nefron-przekroj-na-tablicy.jpg</t>
  </si>
  <si>
    <t>•dokładnie odwzorowana budowa
•wysokiej jakości materiały
•możliwość zawieszenia
•wymiary modelu: 60x30x7 cm.</t>
  </si>
  <si>
    <t>Wątroba z pęcherzykiem - przekrój na tablicy</t>
  </si>
  <si>
    <t>PR-EDU-0063</t>
  </si>
  <si>
    <t>https://eduko.pl/1136-large_default/watroba-z-pecherzykiem-przekroj-na-tablicy.jpg</t>
  </si>
  <si>
    <t>•dokładnie odwzorowana budowa
•wysokiej jakości materiały
•możliwość zawieszenia
•wymiary modelu: 33x23x5 cm.</t>
  </si>
  <si>
    <t>Wirusy - 4 modele</t>
  </si>
  <si>
    <t>PR-EDU-0064</t>
  </si>
  <si>
    <t>https://eduko.pl/509-large_default/wirusy-4-modele.jpg</t>
  </si>
  <si>
    <t>•4 niezależne modele
•dokładnie odwzorowana budowa
•wysokiej jakości materiały
•wymiary każdego z 4 modeli: 20x15x8 cm.</t>
  </si>
  <si>
    <t>Pantofelek - 3 części</t>
  </si>
  <si>
    <t>PR-EDU-0065</t>
  </si>
  <si>
    <t>https://eduko.pl/514-large_default/pantofelek-model.jpg</t>
  </si>
  <si>
    <t>•dokładnie odwzorowana budowa
•wysokiej jakości materiały
•model niezależny
•wymiary modelu: 54x15 cm.</t>
  </si>
  <si>
    <t>Tkanka roślinna obwodowa - przekrój</t>
  </si>
  <si>
    <t>PR-EDU-0066</t>
  </si>
  <si>
    <t>https://eduko.pl/1138-large_default/tkanka-roslinna-obwodowa-przekroj.jpg</t>
  </si>
  <si>
    <t>•dokładnie odwzorowana budowa
•wysokiej jakości materiały
•ręcznie malowany
•wymiary modelu: 30x42x13 cm.</t>
  </si>
  <si>
    <t>Komórka zwierzęca</t>
  </si>
  <si>
    <t>PR-EDU-0067</t>
  </si>
  <si>
    <t>https://eduko.pl/522-large_default/komorka-zwierzeca-model-na-tablicy.jpg</t>
  </si>
  <si>
    <t>•dokładnie odwzorowana budowa
•wysokiej jakości materiały
•ręcznie malowany
•wymiary: 27x20x 42 cm.</t>
  </si>
  <si>
    <t>Komórka roślinna</t>
  </si>
  <si>
    <t>PR-EDU-0068</t>
  </si>
  <si>
    <t>https://eduko.pl/524-large_default/komorka-roslinna.jpg</t>
  </si>
  <si>
    <t>•dokładnie odwzorowana budowa
•wysokiej jakości materiały
•ręcznie malowany
•wymiary modelu: 30x32x38 cm.</t>
  </si>
  <si>
    <t>Słupek i pręcik - przekrój na tablicy</t>
  </si>
  <si>
    <t>PR-EDU-0069</t>
  </si>
  <si>
    <t>https://eduko.pl/1142-large_default/slupek-i-precik-przekroj-na-tablicy.jpg</t>
  </si>
  <si>
    <t>•dokładnie odwzorowana budowa
•wysokiej jakości materiały
•możliwość zawieszenia
•wymiary modelu: 53x38x8 cm.</t>
  </si>
  <si>
    <t>Tors z głową naturalnej wielkości - 24 części</t>
  </si>
  <si>
    <t>PR-EDU-0070</t>
  </si>
  <si>
    <t>https://eduko.pl/528-large_default/tors-czlowieka-naturalnej-wielkosci-24-czesci.jpg</t>
  </si>
  <si>
    <t>Dwupłciowy tors człowieka naturalnej wielkości to doskonałej jakości kolorowy model prezentujący anatomię ludzkiego ciała.
Wymiary modelu: 35x23x110 cm.</t>
  </si>
  <si>
    <t>Szkielet człowieka 170 cm</t>
  </si>
  <si>
    <t>PR-EDU-0071</t>
  </si>
  <si>
    <t>https://eduko.pl/532-large_default/szkielet-czlowieka-170-cm.jpg</t>
  </si>
  <si>
    <t>Prosty o naturalnym rozmiarze model szkieletu mężczyzny, idealny do prezentacji, wyposażenia pracowni biologicznych w szkołach oraz laboratoriach studenckich. Model pokazuje podstawowe kostne elementy układu ruchu człowieka oraz dodatkowo początkowe odcinki nerwów rdzeniowych i tętnic kręgowych. Kończyny dolne i górne zostały zamocowane ruchomo. Umieszczony na wzmocnionym, kołowym statywie.</t>
  </si>
  <si>
    <t>Kręgosłup z miednicą i głowami kości udowych</t>
  </si>
  <si>
    <t>PR-EDU-0072</t>
  </si>
  <si>
    <t>https://eduko.pl/533-large_default/kregoslup-z-miednica-i-glowami-kosci-udowych.jpg</t>
  </si>
  <si>
    <t>To bardzo szczegółowy elastyczny model naturalnej wielkości na statywie. Model prezentuje istotne cechy każdego kręgu oraz rdzenia kręgowego, korzeni nerwowych i tętnic kręgowych. Dodatkowo zaprezentowano też przepuklinę kręgosłupa czyli tzw. wypadnięcie dysku. W skład modelu wchodzi również miednica i potylica. Znajduje on zastosowanie głównie w edukacji szkolnej oraz zawodowej jako pomoc w edukacji pacjentów.
Wymiary modelu: 88x32x39 cm.</t>
  </si>
  <si>
    <t>Czaszka - 3 części</t>
  </si>
  <si>
    <t>PR-EDU-0073</t>
  </si>
  <si>
    <t>https://eduko.pl/534-large_default/czaszka-czlowieka-3-czesci.jpg</t>
  </si>
  <si>
    <t>Ten wyjątkowy model łączy w sobie wysoką jakość i wartość dydaktyczną. Wykonany z twardego, niełamliwego plastyku model ludzkiej czaszki zaprojektowano z wyjątkową dokładnością. Ze względu na tą wierność w oddaniu szczegółów, czaszka firmy EDUKO jest często wybierana przez studentów medycyny. Wyjmowana żuchwa i zdejmowana pokrywa czaszki pozwalają na wnikliwe obserwację wszystkich elementów zarówno z zewnątrz jak i wewnątrz puszki mózgowej.
Wymiary modelu: 18,5x13x16 cm.</t>
  </si>
  <si>
    <t>Skóra - model na podstawie</t>
  </si>
  <si>
    <t>PR-EDU-0074</t>
  </si>
  <si>
    <t>https://eduko.pl/536-large_default/skora-model-na-podstawie.jpg</t>
  </si>
  <si>
    <t>Dzięki trójwymiarowemu ujęciu przekroju i znacznej szczegółowości modelu doskonale widoczna jest nie tylko warstwowa, ogólna budowa skóry (naskórek, skóra właściwa, tkanka podskórna) ale też liczne wytwory skóry m. in. elementy budowy włosa wraz z mieszkiem włosowym i gruczołami łojowymi, gruczoły potowe, receptory, nerwy, naczynia krwionośne. Ta pomoc dydaktyczna doskonale sprawdzi się w szkołach podstawowych i licealnych pracowniach biologicznych. Estetyczny model został wykonany z wysokiej jakości tworzywa- posłuży wiele lat. Model w formie bloku umocowany jest trwale na tablicy.
Wymiary modelu: 22x15x18 cm.</t>
  </si>
  <si>
    <t>Oko - powiększenie 6x, 7 części</t>
  </si>
  <si>
    <t>PR-EDU-0075</t>
  </si>
  <si>
    <t>https://eduko.pl/539-large_default/oko-powiekszenie-6x-7-czesci.jpg</t>
  </si>
  <si>
    <t>Dzięki trójwymiarowemu ujęciu i konstrukcji umożliwiającej składanie i rozkładanie modelu doskonale prezentuje on skomplikowaną budowę tego organu. Samodzielna praca z tą pomocą pomoże utrwalić uczniom położenie naczyniówki, ciała szklistego, soczewki, ciałka rzęskowego, tęczówki i rogówki. Ta pomoc dydaktyczna doskonale sprawdzi się w szkołach podstawowych i licealnych pracowniach biologii. Estetyczny model został wykonany z wysokiej jakości tworzywa i posłuży wiele lat.
Wymiary modelu: 16x15x22 cm.</t>
  </si>
  <si>
    <t>Mózg - 2 części</t>
  </si>
  <si>
    <t>PR-EDU-0076</t>
  </si>
  <si>
    <t>https://eduko.pl/541-large_default/mozg-2-czesci.jpg</t>
  </si>
  <si>
    <t>Naturalnych rozmiarów model mózgu umieszczony na podstawie. W odwzorowaniu mózg rozcięty jest w linii środkowej wzdłuż płaszczyzny strzałkowej na 2 części. Model przedstawia lewą i prawą półkulę, móżdżek, pień mózgu wraz z rozmieszczeniem tętnic oraz inne szczegóły anatomiczne. Doskonała pomoc do nauki anatomii. Model mózgu jest dostarczany z odłączaną podstawą.
Wymiary modelu: 20x17x16 cm.</t>
  </si>
  <si>
    <t>Serce - 3 ruchome części</t>
  </si>
  <si>
    <t>PR-EDU-0077</t>
  </si>
  <si>
    <t>https://eduko.pl/543-large_default/serce-3-ruchome-cesci.jpg</t>
  </si>
  <si>
    <t>Wysokiej jakości model serca człowieka na podstawie pokazuje dokładną anatomię serca. Dzięki wiernemu przedstawieniu komór, zastawek, przedsionków, żył i tętnic oraz ruchomemu zamocowaniu 3 ścian na zawiasach uczeń zapoznać się może ze wszystkimi szczegółami budowy organu w trójwymiarze i prześledzić drogę pompowanej nim krwi. 
Wymiary modelu: 11,5x11,5x20,5 cm.</t>
  </si>
  <si>
    <t>Liść - struktura</t>
  </si>
  <si>
    <t>PR-EDU-0078</t>
  </si>
  <si>
    <t>https://eduko.pl/545-large_default/lisc-struktura.jpg</t>
  </si>
  <si>
    <t>Duży, przestrzenny model liścia doskonale obrazuje budowę tkankową w tym organie i układ warstw poszczególnych komórek. Wyraźnie widać skórkę z aparatem szparkowym, miększe palisadowy i gąbczasty, komórki pochwy wokółwiązkowej. Kolorowo wyróżniony został przekrój wiązki przewodzącej z widocznym rozróżnieniem na drewno i łyko. Model dokładnie przedstawia trójwymiarową morfologię organu - widoczny jest zarówno przekrój poprzeczny jak i podłużny liścia. Model stanowi niezbędną pomoc dydaktyczną w pracowniach biologicznych i botanicznych.
Wymiary modelu: 42x30x12 cm.</t>
  </si>
  <si>
    <t>Model miednicy żeńskiej</t>
  </si>
  <si>
    <t>PR-EDU-0079</t>
  </si>
  <si>
    <t>https://eduko.pl/547-large_default/model-miednicy-zenskiej.jpg</t>
  </si>
  <si>
    <t>Model przedstawia przekrój wzdłuż płaszczyzny środkowej żeńskiej miednicy i pokazuje wszystkie najważniejsze jej struktury. Dzięki zastosowaniu kontrastowych kolorów pomoc dydaktyczna jest czytelna i pozwala na łatwe odnalezienie m.in. macicy, pochwy, pęcherza moczowego i cewki moczowej, warg sromowych, spojenia łonowego i odbytnicy. Model umieszczony jest trwale na podstawie.
Wymiary modelu: 16,5x18x13 cm.</t>
  </si>
  <si>
    <t>Model miednicy męskiej</t>
  </si>
  <si>
    <t>PR-EDU-0080</t>
  </si>
  <si>
    <t>https://eduko.pl/548-large_default/model-miednicy-meskiej.jpg</t>
  </si>
  <si>
    <t>Model przedstawia przekrój wzdłuż płaszczyzny środkowej męskiej miednicy i pokazuje wszystkie najważniejsze jej struktury. Dzięki zastosowaniu kontrastowych kolorów pomoc dydaktyczna jest czytelna i pozwala na łatwe odnalezienie m.in. jądra, najądrza, nasieniowodu, prostaty, pęcherza moczowego i cewki moczowej, penisa, ciała jamistego prącia, spojenia łonowego i odbytnicy. Model umieszczony jest trwale na podstawie.
Wymiary modelu: 18x14x18 cm.</t>
  </si>
  <si>
    <t>Model prostaty - zmiany patologiczne</t>
  </si>
  <si>
    <t>PR-EDU-0081</t>
  </si>
  <si>
    <t>https://eduko.pl/551-large_default/model-prostaty-zmiany-patologiczne.jpg</t>
  </si>
  <si>
    <t>Trzy modele na podstawie przedstawiające przekrój przez prostatę, pęcherz oraz cewkę moczową ilustrują kolejne etapy rozrostu prostaty.
Wymiary modelu: 16,5x17x12 cm.</t>
  </si>
  <si>
    <t>Łodyga rośliny jednoliściennej</t>
  </si>
  <si>
    <t>PR-EDU-0082</t>
  </si>
  <si>
    <t>https://eduko.pl/553-large_default/lodyga-rosliny-jednolisciennej.jpg</t>
  </si>
  <si>
    <t>Model przedstawia schemat przekroju zewnętrznej części łodygi rośliny jednoliściennej. Dzięki ujęciu na modelu zarówno przekroju poprzecznego jak i promieniowego doskonale widoczna jest ogólna budowa tkankowa łodygi (skórka, miękisz, wzajemne położenie elementów wiązki przewodzącej). Aby ułatwić rozpoznanie elementów pełniących różne funkcje, model wykonano w kolorze. Model wyraźnie przedstawia rozproszenie wiązek przewodzących. Ta pomoc dydaktyczna doskonale sprawdzi się w szkołach podstawowych i licealnych pracowniach biologii. Estetyczny model wykonany jest z wysokiej jakości materiałów- posłuży wiele lat. Model umocowany jest trwale na tablicy.
Wymiary modelu: 30x42x11 cm.</t>
  </si>
  <si>
    <t>Łodyga rośliny dwuliściennej</t>
  </si>
  <si>
    <t>PR-EDU-0083</t>
  </si>
  <si>
    <t>https://eduko.pl/554-large_default/lodyga-rosliny-dwulisciennej.jpg</t>
  </si>
  <si>
    <t>Model przedstawia schemat przekroju zewnętrznej części łodygi rośliny dwuliściennej. Dzięki ujęciu na modelu zarówno przekroju poprzecznego jak i promieniowego doskonale widoczna jest ogólna budowa tkankowa łodygi (skórka, miękisz, wzajemne położenie elementów wiązki przewodzącej). Aby ułatwić rozpoznanie elementów pełniących różne funkcje, model wykonano w kolorze. Model wyraźnie przedstawia wiązki przewodzące ułożone koncentrycznie. Ta pomoc dydaktyczna doskonale sprawdzi się w szkołach podstawowych i licealnych pracowniach biologii. Estetyczny model wykonany jest z wysokiej jakości materiałów- posłuży wiele lat. Model umocowany jest trwale na tablicy.
Wymiary modelu: 30x42x11 cm.</t>
  </si>
  <si>
    <t>Tors z głową 1/2 naturalnej wielkości - 10 części</t>
  </si>
  <si>
    <t>PR-EDU-0084</t>
  </si>
  <si>
    <t>https://eduko.pl/555-large_default/tors-czlowieka-12-naturalnej-wielkosci-10-czesci.jpg</t>
  </si>
  <si>
    <t>Popularny model anatomiczny człowieka. Wykonany z najwyższej jakości tworzyw sztucznych przez wiele lat służyć może jako pomoc dydaktyczna w nauce anatomii na poziomie szkoły podstawowej i liceum. Wymiary torsu w przybliżeniu stanowią połowę wymiarów rzeczywistych. Sposób wykonania modelu pozwala szybko zdemontować wszystkie elementy torsu: dwie połowy głowy, połowę mózgu, płuca, dwuczęściowe serce, wątrobę z pęcherzykiem oraz żołądek z jelitami. Dzięki wyjmowanym, ręcznie malowanym elementom uczniowie poznają budowę wewnętrzną ciała człowieka i łatwo zapamiętają położenie poszczególnych narządów.
Wymiary modelu: 50x20x15 cm.</t>
  </si>
  <si>
    <t>Ucho - pwiększenie 3x, 4 części</t>
  </si>
  <si>
    <t>PR-EDU-0085</t>
  </si>
  <si>
    <t>https://eduko.pl/561-large_default/ucho-powiekszenie-3x4-czesci.jpg</t>
  </si>
  <si>
    <t>Model przedstawia 3-krotne powiększenie ucha zewnętrznego, środkowego i wewnętrznego. Po usunięciu fragmentu kości czaszki zamykającej model od góry widoczne są wyjmowane elementy modelu: labirynt (ślimak z kanałami półkolistymi) z nerwem przedsionkowo-ślimakowym oraz błona bębenkowa z kosteczkami słuchowymi (młoteczek, kowadełko, strzemiączko). Model na stałe umieszczony na podstawie.
Wymiary modelu: 28x18x17 cm.</t>
  </si>
  <si>
    <t>Model DNA</t>
  </si>
  <si>
    <t>PR-EDU-0086</t>
  </si>
  <si>
    <t>https://eduko.pl/564-large_default/model-dna.jpg</t>
  </si>
  <si>
    <t>Kolorowy model fragmentu helisy DNA wykonany z bardzo trwałego tworzywa sztucznego, na podstawie przedstawia skręt podwójnej helisy. Model można rozłożyć na części: niebieskie reszty fosforanowe, czerwone deoksyrybozy oraz zielone, żółte, pomarańczowe i granatowe zasady azotowe. Łatwy montaż modelu umożliwia między innymi demonstrację procesu replikacji DNA.
Wymiary modelu: 12x12x40 cm.</t>
  </si>
  <si>
    <t>Mitoza i mejoza komórek zwierzęcych</t>
  </si>
  <si>
    <t>PR-EDU-0087</t>
  </si>
  <si>
    <t>https://eduko.pl/566-large_default/mitoza-i-mejoza-komorek-zwierzecych-model-tablicowy.jpg</t>
  </si>
  <si>
    <t>Zestaw dwóch tablic z 9 magnetycznie mocowanymi modelami stadiów podziału mitotycznego i 10 modelami stadiów podziału mejotycznego to wartościowa pomoc dydaktyczna pozwalająca przybliżyć uczniom procesy zachodzące w jądrze komórkowym podczas podziału komórki.
Wymiary tablic: 32x52 cm.</t>
  </si>
  <si>
    <t>Płuca i układ naczyniowo-sercowy</t>
  </si>
  <si>
    <t>PR-EDU-0088</t>
  </si>
  <si>
    <t>https://eduko.pl/569-large_default/pluca-i-uklad-naczyniowo-sercowy.jpg</t>
  </si>
  <si>
    <t>Model płuc naturalnej wielkości zamocowany na podstawie przybliża uczniom budowę układu oddechowego i jego powiązanie z kluczowym elementem układu krwionośnego człowieka- sercem. Rozkładany model pozwala obserwować wzajemne położenie krtani, przełyku, tchawicy, oskrzeli, serca, prowadzącej do niego żyły głównej i odprowadzającej krew aorty oraz płuc, tętnicy płucnej i podobojczykowej, żyły podobojczykowej i przepony.
Wymiary: 34x23x18 cm.</t>
  </si>
  <si>
    <t>Model funkcjonalny płuc</t>
  </si>
  <si>
    <t>PR-EDU-0089</t>
  </si>
  <si>
    <t>https://eduko.pl/572-large_default/model-funkcjonalny-pluc.jpg</t>
  </si>
  <si>
    <t>Bardzo prosty w użyciu model, który pozwala przedstawić zmiany objętości klatki piersiowej w trakcie oddychania i wpływ przepony na ten proces. Dolna, czerwona pokrywa modelu pełni rolę przepony. Energiczne pociąganie za dolny uchwyt przepony symuluje proces oddychania, pokazuje proces napełniania się płuc powietrzem oraz ich unoszenie.
Wymiary:17x17x20 cm.</t>
  </si>
  <si>
    <t>Kwiat brzoskwini</t>
  </si>
  <si>
    <t>PR-EDU-0090</t>
  </si>
  <si>
    <t>https://eduko.pl/574-large_default/kwiat-brzoskwini.jpg</t>
  </si>
  <si>
    <t>Model kwiatu brzoskwini z tworzywa sztucznego, umieszczony na podstawie. Ułatwi poznanie budowy kwiatu - doskonale przedstawione elementy - pręciki, zalążnia. Idealnie nadaje się jako pomoc dydaktyczna do ekspozycji w pracowniach biologii i botaniki.</t>
  </si>
  <si>
    <t>Neuron - komórka nerwowa</t>
  </si>
  <si>
    <t>PR-EDU-0091</t>
  </si>
  <si>
    <t>https://eduko.pl/576-large_default/neuron-komorka-nerwowa.jpg</t>
  </si>
  <si>
    <t>Model prezentuje szczegółowo budowę komórki nerwowej. Ciało neuronu zostało przedstawione w przekroju aby wyeksponować jądro komórkowe z jąderkiem, siateczki wewnątrzplazamtyczne (w tym też charakterystyczne dla neuronu ciałko Nissla), aparat Golgiego, mitochondria i wodniczki. Aby ułatwić naukę, każdy z elementów struktur komórkowej oznaczony jest kontrastowym kolorem. Od ciała komórki odchodzą wypustki (neuryty) dendrytów i aksonu oraz synapsy. Wewnętrzną budowę aksonu widzimy po zdemontowaniu elementu modelu zamocowanego na sztyftach- widać wyraźnie warstwową osłonkę mielinową z komórkami Schwanna i przewężeniami Ranviera.
Wymiary modelu: 15,5x35,5x14 cm.</t>
  </si>
  <si>
    <t>Higiena jamy ustnej - zestaw</t>
  </si>
  <si>
    <t>PR-EDU-0092</t>
  </si>
  <si>
    <t>https://eduko.pl/579-large_default/higiena-jamy-ustnej-zestaw.jpg</t>
  </si>
  <si>
    <t>Model szczęki z pełnym uzębieniem - szczęka, żuchwa ze sztywną masą dziąsłową, językiem i szczoteczką w zestawie. Zestaw wykonany z wysokiej jakości materiałów.
Wymiary modelu: 16x18x12 cm.</t>
  </si>
  <si>
    <t>Pęcherzyki płucne</t>
  </si>
  <si>
    <t>PR-EDU-0093</t>
  </si>
  <si>
    <t>https://eduko.pl/580-large_default/pecherzyki-plucne.jpg</t>
  </si>
  <si>
    <t>Model doskonale sprawdza się jako wyposażenie gimnazjalnej lub licealnej pracowni biologicznej. Pomoc dydaktyczna przedstawia szczegóły budowy anatomicznej pęcherzyków płucnych, oskrzelików, naczyń włosowatych, tętniczek i żył oplatających te struktury. Model na stałe przytwierdzony jest do podstawy.
Wymiary modelu: 35x23x45 cm.</t>
  </si>
  <si>
    <t>Węzły chłonne (limfatyczne)</t>
  </si>
  <si>
    <t>PR-EDU-0094</t>
  </si>
  <si>
    <t>https://eduko.pl/581-large_default/wezly-chlonne-limfatyczne.jpg</t>
  </si>
  <si>
    <t>Jednoelementowy model prezentuje budowę węzłów chłonnych. Na modelu wyraźnie zaprezentowane są szczegóły budowy organu: naczynia chłonne doprowadzające i odprowadzające limfę, żyłki, tętniczki i grudki chłonne. Dzięki tej szczegółowości model doskonale sprawdza się na lekcjach biologii w liceum. Pomoc dydaktyczna została wykonany z wysokiej jakości tworzywa sztucznego.
Wymiary modelu: 42x20x17 cm.</t>
  </si>
  <si>
    <t>Organelle komórkowe 6 części</t>
  </si>
  <si>
    <t>PR-EDU-0095</t>
  </si>
  <si>
    <t>https://eduko.pl/584-large_default/organelle-komorkowe-6-czesci.jpg</t>
  </si>
  <si>
    <t xml:space="preserve">Zestaw niezależnych modeli przedstawiających w dużym powiększeniu organelle komórkowe: mitochondrium (około 17 cm długości), chloroplast (około 23 cm długości), 2 centriole (10 cm długości), aparat Golgiego (około 23 cm długości) oraz fragment siateczki śródplazmatycznej szorstkiej (około 9 cm długości). Modele przedstawiają przekroje poszczególnych struktur dzięki czemu stanowią doskonałą ilustrację ich budowy wewnętrznej ułatwiając tym samym zapoznanie uczniów ze szczegółowym opisem procesów zachodzących w żywej komórce. Aby ułatwić naukę, każdy z elementów struktury danej organelli oznaczony jest kontrastowym kolorem. </t>
  </si>
  <si>
    <t>Model tętnicy i żyły</t>
  </si>
  <si>
    <t>PR-EDU-0096</t>
  </si>
  <si>
    <t>https://eduko.pl/585-large_default/model-tetnicy-i-zyly.jpg</t>
  </si>
  <si>
    <t>Model doskonale obrazuje budowę tętnicy i żyły z zaznaczeniem wszystkich istotnych różnic w budowie naczyń krwionośnych tych typów. Na tym szczegółowym, dużym modelu wyraźnie widać poszczególne warstwy tkanek i różnice w ich grubości; w świetle żyły widoczne są zastawki. Model trwale umocowany jest na podstawie.
Wymiary modelu: 27x20x27 cm.</t>
  </si>
  <si>
    <t>Struktura i transkrypcja DNA</t>
  </si>
  <si>
    <t>PR-EDU-0097</t>
  </si>
  <si>
    <t>https://eduko.pl/586-large_default/struktura-i-transkrypcja-dna.jpg</t>
  </si>
  <si>
    <t>W dwóch górnych częściach trójdzielnego pudełka znajdują się komplementarne matryce odzwierciedlające rozpleciony na dwie osobne nici fragment DNA podlegający replikacji oraz komplety klocków, z których uczniowie mogą własnoręcznie układać nową, dopiero syntetyzowaną nić.
W dolnej części modelu uczniowie odtwarzają proces translacji w oparciu o mRNA- kopię informacji genetycznej zapisanej w formie sekwencji zasad azotowych we fragmencie DNA z górnej części pudełka. Klocki odzwierciedlające kodony i aminokwasy układane w odpowiedniej sekwencji tworzą nowe białko.
Wielkość całego modelu ograniczona jest trójdzielnym pudełkiem wykonanym ze sklejki wymiarach: 60x56x2,5 cm.</t>
  </si>
  <si>
    <t>Model białka</t>
  </si>
  <si>
    <t>PR-EDU-0098</t>
  </si>
  <si>
    <t>https://eduko.pl/588-large_default/model-bialka.jpg</t>
  </si>
  <si>
    <t>Kolorowy model fragmentu białka przedstawia budowę przestrzenną struktury drugorzędowej (helisa alfa). Zastosowanie różnokolorowych kulek pozwala na szybkie wyróżnienie z modelu atomów wchodzących w skład wiązania peptydowego CONH: wodoru (pomarańczowe), tlenu (jasnoniebieskie), azotu (granatowe) i węgla (czarne). Zielonymi kulami oznaczono reszty aminokwasów. Model prezentuje też w uproszczonej formie wiązania wodorowe między wodorem i tlenem wchodzącymi w skład różnych grup amidowych, któremu to połączeniu białko zawdzięcza złożoną strukturę.
Wymiary modelu: średnica 20cm, wysokość 48 cm.</t>
  </si>
  <si>
    <t>Zestaw modeli: nerka, ciałko nerkowe, podocyt</t>
  </si>
  <si>
    <t>PR-EDU-0099</t>
  </si>
  <si>
    <t>https://eduko.pl/589-large_default/nerka-cialko-nerkowe-podocyt-zestaw-modeli.jpg</t>
  </si>
  <si>
    <t>Ten zestaw 3 modeli pomoże w wyczerpujący sposób odpowiedzieć na pytanie w jaki sposób pracuje nerka. W skład zestawu wchodzą: mały przekrojowy model nerki (uwidaczniający kielichy, miedniczkę nerkową, moczowód oraz naczynia doprowadzające i odprowadzające krew z narządu), model ciałka nerkowego (tzw. ciałko Malpighiego; z widocznym kłębuszkiem nerkowym, otaczającymi naczynia komórkami aparatu przykłębuszkowego i torebką Bowmana) oraz dwuczęściowy model podocytów (obejmujących naczynie włosowate kłębuszka nerkowego; na modelu widać schematycznie oznaczone warstwy bariery filtracyjnej). Długości poszczególnych modeli wchodzących w skład zestawu: nerka 20 cm, ciałko nerkowe 30 cm, podocyt 40cm.</t>
  </si>
  <si>
    <t>Model włókna mięśnia szkieletowego</t>
  </si>
  <si>
    <t>PR-EDU-0100</t>
  </si>
  <si>
    <t>https://eduko.pl/590-large_default/model-wlokna-miesnia-szkieletowego.jpg</t>
  </si>
  <si>
    <t>Duży, starannie wykonany model przedstawia włókno mięśnia szkieletowego. Pomoc dydaktyczna prezentuje istotne cechy i elementy budowy włókien m.in. śródmięsną z serkolemmą, które ściśle przylegają do błony komórkowej oraz miofibryle, których prążki układają się w widoczny na modelu sarkomer. Na modelu widać też charakterystyczny układ mitochondriów między miofibrylami oraz rozbudowane kanały gładkiej siateczki śródplazmatycznej.
Wymiary modelu: 35x23x28 cm.</t>
  </si>
  <si>
    <t>Nerka - model na podstawie</t>
  </si>
  <si>
    <t>PR-EDU-0101</t>
  </si>
  <si>
    <t>https://eduko.pl/591-large_default/nerka-model-na-podstawie.jpg</t>
  </si>
  <si>
    <t>Elastyczny szkielet 170 cm</t>
  </si>
  <si>
    <t>PR-EDU-0102</t>
  </si>
  <si>
    <t>https://eduko.pl/598-large_default/elastyczny-szkielet-czlowieka-z-wiezadlami.jpg</t>
  </si>
  <si>
    <t>Czaszka z mózgiem i odcinkiem kręgosłupa szyjnego</t>
  </si>
  <si>
    <t>PR-EDU-0103</t>
  </si>
  <si>
    <t>https://eduko.pl/596-large_default/czaszka-z-mozgiem-i-odcinkiem-szyjnym-kregoslupa.jpg</t>
  </si>
  <si>
    <t>Mózg - model, 9 części</t>
  </si>
  <si>
    <t>PR-EDU-0104</t>
  </si>
  <si>
    <t>https://eduko.pl/594-large_default/mozg-9-czesci.jpg</t>
  </si>
  <si>
    <t>Szczur - dysekcja</t>
  </si>
  <si>
    <t>Preparaty makroskopowe (zatopione w pleksi)</t>
  </si>
  <si>
    <t>PR-EDU-0105</t>
  </si>
  <si>
    <t>https://eduko.pl/110-large_default/szczur-dysekcja.jpg</t>
  </si>
  <si>
    <t>Zalana w przejrzystej pleksi dysekcja ssaka na przykładzie szczura jest cenną pomocą dydaktyczną na każdym poziomie edukacji. Utrwalony w tworzywie okaz szczura po sekcji pozwala uczniom zapoznać się z położeniem, wyglądem i budową poszczególnych narządów wewnętrznych. Dla ułatwienia nauki na preparacie oznaczono numerami:
•tchawicę
•tarczycę
•żołądek
•śledzionę
•jelito cienkie i grube z wyszczególnionymi jelitem ślepym i odbytnicą
•wątrobę
•nerkę
•płuco
•serce
•pęcherz moczowy
•genitalia
•odbyt
Do każdego preparatu dołączony jest opis oznaczonych narządów w języku polskim.
Wymiary: 10,5 x 19 x 4 cm.</t>
  </si>
  <si>
    <t>Systematyka stawonogów - 6 okazów</t>
  </si>
  <si>
    <t>PR-EDU-0106</t>
  </si>
  <si>
    <t>https://eduko.pl/113-large_default/systematyka-stawonogow-6-okazow.jpg</t>
  </si>
  <si>
    <t>Preparat zawiera 6 okazów stawonogów zatopionych w pleksi. Jest to doskonała pomoc edukacyjna dla klas przyrodniczych i biolo- gicznych, która umożliwia zapoznanie ucznia z różnorodnością tej grupy zwierząt. Przejrzyste tworzywo, w których zalane zostały stawonogi pozwala na wnikliwą obserwację, jest bezpieczne dla ucznia i zwiększa trwałość preparatu. Okazy przedstawione za pomocą preparatu reprezentują przedstawicieli wszystkich podtypów stawonogów:
•Pająk (szczękoczułkowce)
•Bielinek kapustnik (sześcionogi)
•Pszczoła (sześcionogi)
•Szarańczak (sześcionogi)
•Skolopendra (wije)
•Krewetka (skorupiaki)
Do każdego preparatu dołączony jest opis w języku polskim.
Wymiary: 16x7,5x2 cm.</t>
  </si>
  <si>
    <t>Ważka - rozwój</t>
  </si>
  <si>
    <t>PR-EDU-0107</t>
  </si>
  <si>
    <t>https://eduko.pl/120-large_default/wazka-rozwoj.jpg</t>
  </si>
  <si>
    <t>Preparat w pleksi prezentuje poszczególne etapy przeobrażenia niezupełnego owada na przykładzie ważki. W pleksi wyróżniono :
•Jaja
•Stadia larwalne (nimfy) po kolejnych wylinkach
•Stadia larwalne (nimfy) po kolejnych wylinkach
•Samiec (dorosły osobnik)
•Samica (dorosły osobnik)
Do każdego preparatu dołączony jest opis w języku polskim.
Wymiary pleksi: 16x7,5x2 cm.</t>
  </si>
  <si>
    <t>Typy kwiatostanów</t>
  </si>
  <si>
    <t>PR-EDU-0108</t>
  </si>
  <si>
    <t>https://eduko.pl/123-large_default/typy-kwiatostanow.jpg</t>
  </si>
  <si>
    <t>Preparat zawiera 7 kwiatostanów zatopionych w pleksi. Przejrzyste tworzywo, w których zalane zostały okazy pozwala na wnikliwą obserwację, jest bezpieczne dla ucznia i zwiększa trwałość preparatu. Jest to doskonała pomoc edukacyjna dla klas przyrodniczych i biologicznych, która umożliwia zapoznanie ucznia   z wybranymi rodzajami kwiatostanów groniastych:
•Grono
•Kłos
•Kotka (odmiana kłosa)
•Kłos złożony
•Główka
•Baldachogrono
•Wiecha złożona
Do każdego preparatu dołączony jest opis w języku polskim.
Wymiary pleksi: 16x7,5x2 cm.</t>
  </si>
  <si>
    <t>Kwiaty - 7 okazów</t>
  </si>
  <si>
    <t>PR-EDU-0109</t>
  </si>
  <si>
    <t>https://eduko.pl/126-large_default/kwiaty-7-okazow.jpg</t>
  </si>
  <si>
    <t>Preparat zawiera 7 okazów kwiatów różnych rodzin zatopionych w pleksi. Przejrzyste tworzywo, w których zalane zostały kwiaty pozwala na wnikliwą obserwację, jest bezpieczne dla ucznia i zwiększa trwałość preparatu. Jest to doskonała pomoc edukacyjna, która umożliwia zapoznanie ucznia z różnorodnością kształtów okwiatu oraz kwiatami typowymi dla rodzin:
•rożowatych
•kapustowatych
•bobowatych
•astrowatych
•psiankowatych
•dzwonkowatych
•jasnotowatych
Do każdego preparatu dołączony jest opis w języku polskim.
Wymiary pleksi: 16x7,5x2 cm.</t>
  </si>
  <si>
    <t>Pszenica - rozwój</t>
  </si>
  <si>
    <t>PR-EDU-0110</t>
  </si>
  <si>
    <t>https://eduko.pl/129-large_default/pszenica-rozwoj.jpg</t>
  </si>
  <si>
    <t>Preparat prezentuje poszczególne etapy rozwoju rośliny jednoliściennej na przykładzie pszenicy. Przejrzyste tworzywo, w których zalane zostały kwiaty pozwala na wnikliwą obserwację, jest bezpieczne dla ucznia i zwiększa trwałość preparatu.
W pleksi wyróżniono pierwsze etapy rozwoju pszenicy:
1. Ziarno
2. Kiełkowanie (pojawienie się korzenia zarodkowego)
3-6. Siewka (wzrost korzenia pierwotnego i koleoptylu)
7. Młoda roślina z pierwszym liściem i rozwiniętym systemem korzeniowym
8. Kłos
Do każdego preparatu dołączony jest opis w języku polskim.
Pleksi o wymiarach: 16x7,5x2 cm.</t>
  </si>
  <si>
    <t>Przeróbka kopalin i jej produkty</t>
  </si>
  <si>
    <t>PR-EDU-0111</t>
  </si>
  <si>
    <t>https://eduko.pl/132-large_default/przerobka-kopalin-i-jej-produkty.jpg</t>
  </si>
  <si>
    <t>Preparat zawiera próbki kopalin i produkty ich przeróbki. Przejrzyste tworzywo, w których zalane zostały próbki pozwala na wnikliwą obserwację, jest bezpieczne dla ucznia i zwiększa trwałość preparatu.
W pleksi wyróżniono:
•Ropa naftowa
•Detergent syntetyczny
•Plastik
•Leki
•Guma
•Włókno syntetyczne
•Boksyt (ruda glinu)
•Aluminium
•Chalkopiryt (ruda miedzi)
•Miedź
•Magnetyt (ruda żelaza)
•Stal
Do każdej pleksi dołączony jest opis w języku polskim.
Wymiary pleksi: 14x6,5x2 cm.</t>
  </si>
  <si>
    <t>Destylacja ropy naftowej i jej produkty</t>
  </si>
  <si>
    <t>PR-EDU-0112</t>
  </si>
  <si>
    <t>https://eduko.pl/135-large_default/destylacja-ropy-naftowej-i-jej-produkty.jpg</t>
  </si>
  <si>
    <t>Preparat zawiera nieduże próbki ropy naftowej i jej pochodnych powstałych podczas destylacji w instalacjach CDU/VDU (destylacji atmosferycznej i próżniowej). W przejrzystej pleksi znalazły się próbki ukazujące ropę naftową i jej pochodne a łączące próbki schematy ukazują nie tylko podczas której destylacji powstały przetworzone produkty ale też relatywną lotność destylatów.
Wymiary pleksi: 18x14x2,5 cm.</t>
  </si>
  <si>
    <t>Węgiel: źródła i produkty jego przeróbki</t>
  </si>
  <si>
    <t>PR-EDU-0113</t>
  </si>
  <si>
    <t>https://eduko.pl/138-large_default/wegiel-zrodla-i-produkty-jego-przerobki.jpg</t>
  </si>
  <si>
    <t>Preparat prezentuje główne źródła węgla i produkty jego przeróbki. W pleksi zalane zostały nieduże fragmenty węgli kopalnych: brunatnego, kamiennego i antracytu oraz próbki materiałów, które mogą z nich powstać np. podczas procesów pirolizy lub obróbki chemicznej (gaz, włókno węglowe, koks, amoniak, naftalen, nawozy, pestycydy, leki, barwniki oraz smoła węglowa, która wchodzi często w skład gumy jako składnik obniżający jej twardość w stanie zwulkanizowanym).
Wymiary pleksi: 18x3,5x2,5 cm.</t>
  </si>
  <si>
    <t>Typy blaszki liściowej</t>
  </si>
  <si>
    <t>PR-EDU-0114</t>
  </si>
  <si>
    <t>Preparat zawiera 7 okazów liści różnych rodzin zatopionych w pleksi. Jest to doskonała pomoc edukacyjna dla klas przyrodniczych i biologicznych, która umożliwia zapoznanie ucznia z różnorodnością kształtów blaszki liściowej, ich brzegów oraz nasady i szczytu liścia. Przejrzyste tworzywo, w których zalane zostały liście pozwala na wnikliwą obserwację, jest bezpieczne dla ucznia i zwiększa trwałość preparatu.
W pleksi wyróżniono:
•Morwa biała
•Bambus
•Niekropień
•Róża
•Szupin
•Marsylia czterolistna
•Szeflera
Do każdej pleksi dołączony jest opis w języku polskim.
Wymiary pleksi: 16x7,5x2 cm.</t>
  </si>
  <si>
    <t>Pszczoła - rozwój i produkty</t>
  </si>
  <si>
    <t>PR-EDU-0115</t>
  </si>
  <si>
    <t>https://eduko.pl/150-large_default/pszczola-rozwoj-i-produkty.jpg</t>
  </si>
  <si>
    <t>Preparat prezentuje dymorfizm między pszczołami pełniącymi różne funkcje w ulu, etapy rozwoju owada od jaja do osobnika dorosłego oraz pożytki pszczelarskie. Zestaw ten umożliwi uczniom bezpieczne obejrzenie pszczół w różnych stadiach rozwoju i zapoznanie się z dymorfizmem płciowym i funkcjonalnym u tych owadów społecznych. Przejrzyste tworzywo, w których zalane zostały okazy pozwala na wnikliwą obserwację, jest bezpieczne dla ucznia i zwiększa trwałość preparatu.
W pleksi wyróżniono:
•Jaja
•Larwa
•Poczwarka
•Pracownica
•Truteń
•Królowa
•Przegrody plastra miodu
•Komórki pracownic
•Komórka królowej
•Wosk pszczeli
•Miód
Do każdej pleksi dołączony jest opis w języku polskim.
Wymiary pleksi: 14x6,5x1,5 cm.</t>
  </si>
  <si>
    <t>Bielinek kapustnik - rozwój</t>
  </si>
  <si>
    <t>PR-EDU-0116</t>
  </si>
  <si>
    <t>https://eduko.pl/153-large_default/bielinek-kapustnik-rozwoj.jpg</t>
  </si>
  <si>
    <t>W pleksi wyróżniono:
•Jaja
•Larwa
•Poczwarka
•Dorosły osobnik żeński
•Dorosły osobnik męski
•Roślina żywicielska
Do każdej pleksi dołączony jest opis w języku polskim.
Wymiary pleksi: 14x6,5x1,5 cm.</t>
  </si>
  <si>
    <t>Jedwabnik - rozwój</t>
  </si>
  <si>
    <t>PR-EDU-0117</t>
  </si>
  <si>
    <t>https://eduko.pl/158-large_default/jedwabnik-rozwoj.jpg</t>
  </si>
  <si>
    <t>Preparat makroskopowy zatopiony w pleksi prezentuje poszczególne etapy rozwoju jedwabnika morwowego. Ze względu na jedwabne nici oprzędu gąsienic gatunek tego nocnego motyla od ponad 5 tys. lat jest hodowany przez człowieka i obecnie nie występuje już w naturze. Główne hodowle jedwabników znajdują się w Chinach i na terenie Półwyspu Indyjskiego.
W pleksi wyróżniono:
1. jaja
2. świeżo wyklute larwy (gąsienice)
3-6. rosnąca gąsienica
7. liść rośliny żywicielskiej
8. gąsienica w oprzędzie
9. poczwarka w oprzędzie
10. imago – samiec
11. imago – samica
12. jedwab (przędza)
13. jedwabna tkanina
 Do każdej pleksi dołączony jest opis w języku polskim.
Wymiary pleksi: 16x7,5x1,5 cm.</t>
  </si>
  <si>
    <t>Konik polny - rozwój</t>
  </si>
  <si>
    <t>PR-EDU-0118</t>
  </si>
  <si>
    <t>https://eduko.pl/159-large_default/konik-polny-rozwoj.jpg</t>
  </si>
  <si>
    <t>Preparat makroskopowy zatopiony w pleksi prezentuje poszczególne etapy przeobrażenia niezupełnego owada na przykładzie szarańczaka. W pleksi wy
1. jaja
2-6. stadia larwalne po kolejnych wylinkach (larwa pierwotna i nimfy)
7. dorosły osobnik (samiec)
8. dorosły osobnik (samica)
9. roślina żywicielska
Do każdej pleksi dołączony jest opis w języku polskim.
Wymiary pleksi: 16x7,5x1,5 cm.</t>
  </si>
  <si>
    <t>Żaba - rozwój</t>
  </si>
  <si>
    <t>PR-EDU-0119</t>
  </si>
  <si>
    <t>https://eduko.pl/162-large_default/zaba-rozwoj.jpg</t>
  </si>
  <si>
    <t>Preparat makroskopowy zatopiony w pleksi prezentuje poszczególne etapy rozwoju płaza na przykładzie żaby. Produkt unaocznia uczniom przebieg rozwoju tych zwierząt, w trakcie którego występuje przeobrażenie larwy (kijanki) w postać dorosłą.
W pleksi wyróżniono:
1. jaja (skrzek)
2. rozwój zarodków wewnątrz jaj
3-7. kolejne etapy rozwoju larw (kijanek)
8. dorosły osobnik
Do każdej pleksi dołączony jest opis w języku polskim.
Wymiary pleksi: 14x6,5x1,2 cm.</t>
  </si>
  <si>
    <t>Kukurydza - rozwój</t>
  </si>
  <si>
    <t>PR-EDU-0120</t>
  </si>
  <si>
    <t>https://eduko.pl/165-large_default/kukurydza-rozwoj.jpg</t>
  </si>
  <si>
    <t>Preparat makroskopowy zatopiony w pleksi prezentuje poszczególne etapy rozwoju rośliny jednoliściennej na przykładzie kukurydzy. Rodzaj Kukurydza [Zea] ma 6 przedstawicieli naturalnie występujących w Ameryce Środkowej.
W pleksi wyróżniono pierwsze etapy rozwoju rośliny:
1. Ziarno kukurydzy
2. Kiełkowanie: pojawienie się korzenia zarodkowego
3-4. Kiełek: wzrost korzenia pierwotnego i koleoptylu
5. Siewka z pierwszym liściem i korzeniem
6. Wzrost siewki- rozwój systemu korzeniowego i łodygi
Do każdej pleksi dołączony jest opis w języku polskim.
Wymiary pleksi: 16x7,5x2 cm.</t>
  </si>
  <si>
    <t>Fasola - rozwój</t>
  </si>
  <si>
    <t>PR-EDU-0121</t>
  </si>
  <si>
    <t>https://eduko.pl/171-large_default/fasola-rozwoj.jpg</t>
  </si>
  <si>
    <t>Preparat mikroskopowy zatopiony w pleksi prezentuje poszczególne etapy rozwoju rośliny dwuliściennej na przykładzie fasoli. W pleksi wyróżniono pierwsze etapy rozwoju rośliny:
1. Ziarno
2. Kiełkujące nasiono
3. Wzrost korzenia
4. Kolejny etap wzrostu korzenia
5. Kiełek z widocznymi liścieniami i korzeniem
6. Młoda roślina- pęd wierzchołkowy, liście, łodyga, korzenie
Do każdej pleksi dołączony jest opis w języku polskim.
Wymiary pleksi: 7,5x16,5x1,7 cm.</t>
  </si>
  <si>
    <t>Konik polny - budowa</t>
  </si>
  <si>
    <t>PR-EDU-0122</t>
  </si>
  <si>
    <t>https://eduko.pl/186-large_default/konik-polny-budowa.jpg</t>
  </si>
  <si>
    <t>Preparat makroskopowy prezentuje okaz dużego szarańczaka spreparowanego w taki sposób, aby uwidocznić wszystkie części ciała. Dzięki dużym rozmiarom spreparowanego owada z łatwością obserwować można m.in. głowę z krótkimi czułkami i oczami złożonymi, dwie pary skrzydeł, odnóża ze szczególnie charakterystycznym tylnym odnóżem skocznym z silnym udem i długim goleniem. Produkt ten pomaga uczniom klas przyrodniczych i biologicznych w nauce nazewnictwa poszczególnych części ciała owadów.
Do każdej pleksi dołączony jest opis w języku polskim.
Wymiary pleksi: 8,5x5,5x2 cm.</t>
  </si>
  <si>
    <t>Osa</t>
  </si>
  <si>
    <t>PR-EDU-0123</t>
  </si>
  <si>
    <t>https://eduko.pl/189-large_default/osa.jpg</t>
  </si>
  <si>
    <t>Preparat makroskopowy  prezentuje owada z rodziny osowatych: Vespa bicolor. Gatunek ten występuje w Azji Południowej – w północnych Indiach, Nepalu, Bhutanie oraz w kontynentalnej części Azji Południowo-Wschodniej. W przejrzystej pleksi doskonale widoczne są charakterystyczne ubarwienie oraz szczegóły budowy m.in. aparat gębowy typu gryzącego i żądło obecne u samic. Preparat ten bardzo dobrze nadaje się do zapoznania uczniów szkół podstawowych z różnorodnością kształtów ciała owadów. Utrwalony w pleksi owad będzie służył wiele lat.
Do każdej pleksi dołączony jest opis w języku polskim.
Wymiary pleksi: 4,5x3x1,5 cm.</t>
  </si>
  <si>
    <t>Szerszeń</t>
  </si>
  <si>
    <t>PR-EDU-0124</t>
  </si>
  <si>
    <t>https://eduko.pl/192-large_default/szerszen.jpg</t>
  </si>
  <si>
    <t>Preparat makroskopowy prezentuje dużego szerszenia Vespa ducalis. Gatunek ten występuje w Azji Południowo–Wschodniej. W przejrzystej pleksi doskonale widoczne są charakterystyczne ubarwienie oraz szczegóły budowy m.in. aparat gębowy typu gryzącego i żądło obecne u samic. Preparat ten bardzo dobrze nadaje się do zapoznania uczniów szkół podstawowych z różnorodnością kształtów ciała owadów. Utrwalony w pleksi owad będzie służył wiele lat- także jako okaz kolekcjonerski.
Do każdej pleksi dołączony jest opis w języku polskim.
Wymiary pleksi: 4,5x3x1,5 cm.</t>
  </si>
  <si>
    <t>Mrówka</t>
  </si>
  <si>
    <t>PR-EDU-0125</t>
  </si>
  <si>
    <t>https://eduko.pl/195-large_default/mrowka.jpg</t>
  </si>
  <si>
    <t>Preparat makroskopowy zawiera okaz mrówki zatopionej w pleksi. Przezroczyste tworzywo, w którym zanurzony jest owad pozwala przyjrzeć się z bliska typowym cechom zwierzęcia: stosunkowo dużej głowie osadzonej ruchomo, rozwiniętym żuwaczkom, zgiętym, biczykowatym czułkom, tułowiowi o silnie zespolonych ze sobą pierścieniach oraz przewężeniu między tułowiem a odwłokiem. Preparat stanowi doskonałą pomoc edukacyjna do nauki obserwacji, analizy i wyciągania wniosków na temat budowy i jej przystosowania do sposobu życia owada.
Do każdej pleksi dołączony jest opis w języku polskim.
Wymiary pleksi: 4,5x3x1,5 cm.</t>
  </si>
  <si>
    <t>Trzyszcz - chrząszcz</t>
  </si>
  <si>
    <t>PR-EDU-0126</t>
  </si>
  <si>
    <t>https://eduko.pl/198-large_default/trzyszcz-chrzaszcz.jpg</t>
  </si>
  <si>
    <t>Preparat makroskopowy z zalanym w pleksi chrząszczem Cicindela aurulenta pozwoli się przyjrzeć z bliska przystosowaniom tego owada do drapieżnego trybu życia aktywnego łowcy: dużym, wypukłym oczom i długim i smukłym nogom dzięki którym trzyszcze są znakomitymi biegaczami. Okaz jest nie tylko trwałą i cenną pomocą dydaktyczną ale też ciekawym okazem kolekcjonerskim - trzyszcz Cicindela aurulenta występuje naturalnie na terenie Tajlandii i Malezji.
Do każdej pleksi dołączony jest opis w języku polskim.
Wymiary pleksi: 3x4,5x1,5 cm.</t>
  </si>
  <si>
    <t>Listnik - chrząszcz</t>
  </si>
  <si>
    <t>PR-EDU-0127</t>
  </si>
  <si>
    <t>https://eduko.pl/201-large_default/listnik-chrzaszcz.jpg</t>
  </si>
  <si>
    <t>Preparat makroskopowy zawiera chrząszcza listnika Anomala mongolica zatopiony w pleksi. Dzięki przezroczystemu tworzywu można z bliska podziwiać błyszczące pokrywy skrzydłowe, dzięki którym ten niewielki, sięgający do 2cm długości owad jest wdzięcznym obiektem obserwacji. Jest to nie tylko ciekawy okaz kolekcjonerski ale także doskonała pomoc edukacyjna, która wprowadzi dzieci w barwny świat owadów.
Do każdej pleksi dołączony jest opis w języku polskim.
Wymiary pleksi: 4,5x3x1,5 cm.</t>
  </si>
  <si>
    <t>Ryjkowiec - chrząszcz</t>
  </si>
  <si>
    <t>PR-EDU-0128</t>
  </si>
  <si>
    <t>https://eduko.pl/205-large_default/ryjkowiec-chrzaszcz.jpg</t>
  </si>
  <si>
    <t>Chrząszcz Ryjkowiec zatopiony w pleksi.
Do każdej pleksi dołączony jest opis w języku polskim.
Wymiary pleksi: 3x4,5x1,5 cm.</t>
  </si>
  <si>
    <t>Biegacz-chrząszcz</t>
  </si>
  <si>
    <t>PR-EDU-0129</t>
  </si>
  <si>
    <t>https://eduko.pl/208-large_default/biegacz-chrzaszcz.jpg</t>
  </si>
  <si>
    <t>Biegaczowate [Carabidae] to liczna rodzina chrząszczy o małej, węższej od przedplecza głowie i lekko wydłużonym zarysie ciała. Okaz zalany w pleksi umożliwia przyjrzenie się cechom charakterystycznym dla biegaczy: smukłym nogom i silnym żuwaczkom, które pozwalają tym drapieżnikom świata owadów na sprawną pogoń za ofiarą i jej szybkie uśmiercenie.
Do każdej pleksi dołączony jest opis w języku polskim.
Wymiary pleksi: 4,5x3x1,5 cm.</t>
  </si>
  <si>
    <t>Pływak - chrząszcz</t>
  </si>
  <si>
    <t>PR-EDU-0130</t>
  </si>
  <si>
    <t>https://eduko.pl/211-large_default/plywak-chrzaszcz.jpg</t>
  </si>
  <si>
    <t>Chrząszcz Pływak zatopiony w pleksi.
Do każdej pleksi dołączony jest opis w języku polskim.
Wymiary pleksi: 3x4,5x1,5 cm.</t>
  </si>
  <si>
    <t>Skorpion</t>
  </si>
  <si>
    <t>PR-EDU-0131</t>
  </si>
  <si>
    <t>https://eduko.pl/220-large_default/skorpion.jpg</t>
  </si>
  <si>
    <t>Skorpiony (Scorpione) to rząd pajęczaków (Arachnida) o charakterystycznej budowie. Preparat makroskopowy z zalanym w pleksi niedużym skorpionem pozwala przyjrzeć się z bliska kolcowi jadowemu na ostatnim segmencie odwłoka, głowotułowiowi ze szczękoczułkami i nogogłaszczkami i segmentowanemu odwłokowi. Okaz niewystępującego w Polsce skorpiona jest nie tylko ciekawym obiektem kolekcjonerskim- preparat można z powodzeniem wykorzystać na lekcjach przyrody i biologii. Trwały i przejrzysty preparat będzie służył wiele lat przybliżając budowę tych ciekawych stworzeń.
Do każdej pleksi dołączony jest opis w języku polskim.
Wymiary pleksi: 3x4,5x1,5 cm.</t>
  </si>
  <si>
    <t>Kózka - chrząszcz</t>
  </si>
  <si>
    <t>PR-EDU-0132</t>
  </si>
  <si>
    <t>https://eduko.pl/223-large_default/kozka-chrzaszcz.jpg</t>
  </si>
  <si>
    <t>Kózkowate [Cerambycidae] są chrząszczami o wydłużonym ciele i charakterystycznych niezwykle długich czułkach, które często sięgają poza odwłok co doskonale widać na tym preparacie. Zalany w przejrzystej pleksi okaz chrząszcza z rodzaju Anoplophora pozwala zachwycić się ciekawym ubarwieniem tej plamistej kózki. Dzięki temu produktowi uczniowie mogą zapoznać się z ciekawym, niewystępującym w Polsce gatunkiem a preparat w pleksi pozwala na bliską obserwację zatopionego w nim obiektu pod każdym kątem przez wiele lat - jest trwały, przejrzysty i estetycznie wykonany.
Do każdej pleksi dołączony jest opis w języku polskim.
Wymiary pleksi: 4x7,5x2,5 cm.</t>
  </si>
  <si>
    <t>Krowieńczak - chrząszcz</t>
  </si>
  <si>
    <t>PR-EDU-0133</t>
  </si>
  <si>
    <t>https://eduko.pl/226-large_default/krowienczak-chrzaszcz.jpg</t>
  </si>
  <si>
    <t>Preparat zawiera okaz chrząszcza z gatunku Catharsius molossus. Chrząszcz ten należy do podrodziny Scarabaeinae (rodzina poświętnikowate) i może osiągnąć długość około 45mm. Dzięki przezroczystemu tworzywu można obserwować typowe cechy tego gatunku: jednolicie czarną barwę, pokrywy skrzydłowe pokryte drobnymi prążkami, wypukłe przedplecze z parą ostro zakończonych guzów oraz szeroką głowę o charakterystycznym kształcie, na której u samców odnaleźć można krótki róg. Catharsius molossus jest jednym z najbardziej rozpowszechnionych gatunków Azji. Jest to ciekawy okaz kolekcjonerski oraz doskonała pomoc edukacyjna do nauki obserwacji, analizy i wyciągania wniosków na temat budowy i przystosowania owadów koprofagicznych.
Do każdej pleksi dołączony jest opis w języku polskim.
Wymiary pleksi: 3x4,5x1,5 cm.</t>
  </si>
  <si>
    <t>Rohatyniec - chrząszcz</t>
  </si>
  <si>
    <t>PR-EDU-0134</t>
  </si>
  <si>
    <t>https://eduko.pl/229-large_default/rohatyniec-chrzaszcz.jpg</t>
  </si>
  <si>
    <t>Rohatyniec borneański [Xylotrupes gideon] to gatunek dużego chrząszcza należący do podrodziny rohatyncowatych [Dynastinae]. Podobnie jak inne gatunki tej podrodziny, chrząszcze te odznaczają się bardzo silnie zaznaczonym dymorfizmem płciowym- samce są większe od samic i posiadają "rogate" wyrostki na głowie, a czasem również na przedpleczu. Z powodu tego uzbrojenia i przejawianej między samcami agresji, Rohatyńce borneańskie są wykorzystywane do inscenizacji walk żuków- tradycyjnej rozrywki popularnej w północnej części Tajlandii. Mimo groźnego wyglądu jaki nadają samcom, wyrostki rohatyńców służą tylko do walki między osobnikami tego samego gatunku- dorosłe owady żywią się sokami roślin a larwy próchniejącym drewnem.
Do każdej pleksi dołączony jest opis w języku polskim.
Wymiary pleksi: 3x4,5x1,5 cm.</t>
  </si>
  <si>
    <t>Goliat - chrząszcz</t>
  </si>
  <si>
    <t>PR-EDU-0135</t>
  </si>
  <si>
    <t>https://eduko.pl/232-large_default/goliat-chrzaszcz.jpg</t>
  </si>
  <si>
    <t>Preparat makroskopowy przedstawiający zatopionego w pleksi chrząszcza z rodzaju Dicronocephalus wliczonego do podrodziny kruszczycowatych- Cetoniinae. Dicronocephalus sp. wyróżnia się dużymi, parzystymi wyrostkami na głowie, który nadają temu pokojowo usposobionemu chrząszczowi groźny wygląd. Dzięki temu produktowi uczniowie mogą zapoznać się z ciekawym, niewystępującym w Polsce gatunkiem. Preparat w pleksi pozwala na bliską obserwację zatopionego w nim obiektu pod każdym kątem przez wiele lat - jest trwały, przejrzysty i estetycznie wykonany.
Do każdej pleksi dołączony jest opis w języku polskim.
Wymiary pleksi: 3x4,5x1,5cm.</t>
  </si>
  <si>
    <t>Pluskwiak - różnoskrzydłe</t>
  </si>
  <si>
    <t>PR-EDU-0136</t>
  </si>
  <si>
    <t>https://eduko.pl/235-large_default/pluskwiak-roznoskrzydle.jpg</t>
  </si>
  <si>
    <t>Pluskwiaki (Hemiptera) są liczną i zróżnicowaną morfologiznie grupą owadów. Dzięki preparatowi zlanemu w pleksi można obserwować z bliska charakterystyczne cechy wszystkich pluskwiaków: spłaszczone ciało i kłująco-ssące narządy gębowe i te typowe dla pluskwiaka różnoskrzydłego: przednie skrzydła przekształcone w tzw. półpokrywy i błoniaste tylne skrzydła. Okaz zalany w pleksi może służyć zarówno w celach kolekcjonerskich jak też jako cenna i trwała pomoc dydaktyczna, która przybliży uczniom zróżnicowany świat owadów.
Do każdej pleksi dołączony jest opis w języku polskim.
Wymiary pleksi: 4x7,5x2,5 cm.</t>
  </si>
  <si>
    <t>Cykada - pluskwiak</t>
  </si>
  <si>
    <t>PR-EDU-0137</t>
  </si>
  <si>
    <t>https://eduko.pl/238-large_default/cykada-pluskwiak.jpg</t>
  </si>
  <si>
    <t>Cykadowate, piewikowate (Cicadidae) to rodzina pluskwiaków, powszechnie nazywanych cykadami lub piewikami. Na okazie cykady zatopionym w pleksi możemy zaobserwować tymbale u nasady odwłoka (narządy do wydawania dźwięków), około 4-centymetrowe, przezroczyste i wyraźnie żyłkowane skrzydła, szeroko rozstawione oczy oraz krótkie czułki. Dzięki temu produktowi uczniowie mogą zapoznać się z ciekawym, niewystępującym w Polsce gatunkiem. Preparat w pleksi pozwala na bliską obserwację zatopionego w nim obiektu pod każdym kątem przez wiele lat - jest trwały, przejrzysty i estetycznie wykonany.
Do każdej pleksi dołączony jest opis w języku polskim.
Wymiary pleksi: 4x7,5x2,5 cm.</t>
  </si>
  <si>
    <t>Karaczan</t>
  </si>
  <si>
    <t>PR-EDU-0138</t>
  </si>
  <si>
    <t>https://eduko.pl/241-large_default/karaczan.jpg</t>
  </si>
  <si>
    <t>Preparat zawiera zalanego w pleksi karaczana o typowym dla nich, ciemno ubarwionym ciele. Głowa owada jest prawie w całości ukryta pod tarczowatym i szerokim przedpleczem. Okaz posiada długie, pokryte szczecinkami czułki. Przednia para skrzydeł jest silnie schitynizowana i ciemniejsza. Tylna para skrzydeł, ukryta pod pierwszą parą, jest szeroka i błoniasta. Długie i smukłe odnóża z długimi kolcami pozwalają na szybki bieg. Odwłok jest szeroki, zakończony parą członowanych wyrostków odwłokowych. Preparat zatopiony w pleksi doskonale sprawdza się w kształtowaniu u ucznia pozytywnego stosunku do nauki oraz rozwijania ciekawości świata; dzięki niemu możemy przyjrzeć się z bliska owadowi, którego budowa podyktowana jest przystosowaniami do trybu i środowiska życia. Preparat służyć może jako pomoc dydaktyczna na lekcjach biologii i przyrody lub jako okaz kolekcjonerski.
Do każdej pleksi dołączony jest opis w języku polskim.
Wymiary pleksi: 4x7,5x2,5 cm.</t>
  </si>
  <si>
    <t>Pająk</t>
  </si>
  <si>
    <t>PR-EDU-0139</t>
  </si>
  <si>
    <t>https://eduko.pl/244-large_default/pajak.jpg</t>
  </si>
  <si>
    <t>Preparat makroskopowy zawiera utrwalonego w pleksi pająka. Dzięki przejrzystemu tworzywu widoczne są wszystkie charakterystyczne cechy budowy zewnętrznej tych pajęczaków. Preparat ten bardzo dobrze nadaje się do zapoznania uczniów szkół podstawowych z różnorodnością kształtów ciała stawonogów- pająk zatopiony w pleksi nie budzi lęku i można oglądać go pod każdym kątem. Preparat będzie służył wiele lat- także jako okaz kolekcjonerski.
Do każdej pleksi dołączony jest opis w języku polskim.
Wymiary pleksi: 4x7,5x2,5 cm.</t>
  </si>
  <si>
    <t>Krewetka</t>
  </si>
  <si>
    <t>PR-EDU-0140</t>
  </si>
  <si>
    <t>https://eduko.pl/247-large_default/krewetka.jpg</t>
  </si>
  <si>
    <t>Preparat zawiera okaz krewetki w pleksi. Dzięki przezroczystemu tworzywu można zaobserwować typowy dla tych skorupiaków wydłużony odwłok pokryty elastycznym pancerzem, niewielkie skrzela i inne szczegóły anatomiczne. Jest to ciekawy okaz kolekcjonerski oraz doskonała pomoc edukacyjna do nauki obserwacji, analizy i wyciągania wniosków na temat budowy i przystosowania skorupiaków.
Do każdej pleksi dołączony jest opis w języku polskim.
Wymiary pleksi: 4x7,5x2,5 cm.</t>
  </si>
  <si>
    <t>Krab</t>
  </si>
  <si>
    <t>PR-EDU-0141</t>
  </si>
  <si>
    <t>https://eduko.pl/250-large_default/krab.jpg</t>
  </si>
  <si>
    <t>Preparat zawiera okaz kraba w pleksi. Dzięki przezroczystemu tworzywu można obserwować typowy dla tych skorupiaków szeroki, zbliżony w kształcie do okręgu głowotułów, zredukowany odwłok podwinięty pod pokryty twardym pancerzem głowotułów, szczypce powstałe na drodze przekształcenia pierwszej pary odnóży krocznych i inne szczegóły anatomiczne. Jest to ciekawy okaz kolekcjonerski oraz doskonała pomoc edukacyjna do nauki obserwacji, analizy i wyciągania wniosków na temat budowy i przystosowania skorupiaków.
Do każdej pleksi dołączony jest opis w języku polskim.
Wymiary pleksi: 4x7,5x2,5 cm.</t>
  </si>
  <si>
    <t xml:space="preserve">Jelonek b - chrząszcz </t>
  </si>
  <si>
    <t>PR-EDU-0142</t>
  </si>
  <si>
    <t>https://eduko.pl/253-large_default/jelonek-b-chrzaszcz.jpg</t>
  </si>
  <si>
    <t>Jelonkowate [Lucanidae] to rodzina chrząszczy o charakterystycznej, dużej i szerokiej głowie, czasem z wyrostkami w kształcie rogów. U samców jelonków występują silnie rozwinięte żuwaczki (czasem o długości połowy ciała). Mimo bojowego wyglądu zarówno dorosłe owady jak i larwy są niegroźnymi roślinożercami- larwy żerują w próchniejącym drewnie drzew liściastych a dorosłe osobniki odżywiają się sokiem zranionych roślin.
Do każdej pleksi dołączony jest opis w języku polskim.
Wymiary pleksi: 4x7,5x2,5 cm.</t>
  </si>
  <si>
    <t>Patyczak</t>
  </si>
  <si>
    <t>PR-EDU-0143</t>
  </si>
  <si>
    <t>https://eduko.pl/183-large_default/patyczak.jpg</t>
  </si>
  <si>
    <t>Preparat zalany w pleksi prezentuje patyczaka o typowym dla nich kształcie ciała przypominającym gałązkę. Widoczne są także szczegóły budowy m.in. aparat gębowy typu gryzącego. Preparat ten bardzo dobrze nadaje się do zapoznania uczniów szkół podstawowych z różnorodnością kształtów ciała owadów a wychowankom gimnazjum przybliży pojęcie mimetyzmu. Utrwalony w pleksi patyczak będzie służył wiele lat.
Do każdej pleksi dołączony jest opis w języku polskim.
Wymiary pleksi: 6x14x1,5 cm.</t>
  </si>
  <si>
    <t>Modliszka</t>
  </si>
  <si>
    <t>PR-EDU-0144</t>
  </si>
  <si>
    <t>https://eduko.pl/256-large_default/modliszka.jpg</t>
  </si>
  <si>
    <t>Preparat makroskopowy zawiera okaz modliszki zatopionej w pleksi. Przezroczyste tworzywo, w którym zanurzony jest owad pozwala przyjrzeć się z bliska typowym cechom zwierzęcia: ortognatycznej głowie osadzonej ruchomo, dużym oczom a przede wszystkim ciekawie zmodyfikowanej pierwszej parze odnóży, służącej do chwytania ofiary. Ten ciekawy drapieżnik owadziego świata jest jednym z najbardziej popularnych modliszek trzymanych w domowych terrariach Jest to ciekawy okaz kolekcjonerski oraz doskonała pomoc edukacyjna do nauki obserwacji, analizy i wyciągania wniosków na temat budowy i jej przystosowania do sposobu życia owada.
Do każdej pleksi dołączony jest opis w języku polskim.
Wymiary pleksi: 4x11x2,5 cm.</t>
  </si>
  <si>
    <t>Skolopendra</t>
  </si>
  <si>
    <t>PR-EDU-0145</t>
  </si>
  <si>
    <t>https://eduko.pl/259-large_default/skolopendra.jpg</t>
  </si>
  <si>
    <t>Skolopendrokształtne (Scolopendromorpha) to rząd drapieżnych pareczników (Chilopoda) obejmujący stawonogi o dość silnie wydłużonym ciele osiągającym nawet 30 cm długości. Zalany w pleksi okaz skolopendry pozwala zapoznać się z bliska z charakterystyczną budową tych wijów: jaskrawo ubarwionym, złożonym z 21–23 segmentów ciałem pokrytym chitynowym pancerzem, parą odnóży tułowiowych zakończonych pazurkami oraz głową, która jest wyraźnie oddzielona od reszty ciała i na końcu której umieszczone są 2 długie, segmentowane czułki. Skolopendra zatopiona w pleksi jest ciekawym okazem kolekcjonerskim i trwałą pomocą dydaktyczną wzbudzającą ciekawość poznawczą uczniów co sprzyja kształtowaniu postawy sprzyjającej dalszemu pogłębianiu wiedzy.
Do każdej pleksi dołączony jest opis w języku polskim.
Wymiary pleksi: 4x7,5x2,5 cm.</t>
  </si>
  <si>
    <t>Poczwarki owadów - zestaw</t>
  </si>
  <si>
    <t>PR-EDU-0146</t>
  </si>
  <si>
    <t>https://eduko.pl/268-large_default/poczwarki-owadow.jpg</t>
  </si>
  <si>
    <t>3 preparaty zatopione we wspólnej pleksi przedstawiają typy poczwarek występujące u owadów. Produkt firmy EDUKO przedstawia:
1. pupa libera - poczwarka wolna, której każdy segment ciała ma osobną osłonę co zapewnia jej znaczną (jak na poczwarkę) ruchliwość; typ występuje głównie u chrząszczy, błonkoskrzydłych oraz wielu muchówek
2. pupa obtecta - poczwarka zamknięta, zasklepiona w jednolitej chitynowej okrywie lub z segmentowanym osobno odwłokiem, typ występuje u błonkówek, biedronek, części dwuskrzydłych i jest charakterystyczny dla motyli
3. pupa coarctata - poczwarka baryłkowata (bobówka), wolna poczwarka ukryta jest w kokonie rzekomym, typ występuje u muchówek z rodzin należących do Brachycera
Do każdej pleksi dołączony jest opis w języku polskim.
Wymiary pleksi: 8,5x5,5x2 cm.</t>
  </si>
  <si>
    <t>Rzędy owadów - zestaw</t>
  </si>
  <si>
    <t>PR-EDU-0147</t>
  </si>
  <si>
    <t>https://eduko.pl/271-large_default/rzedy-owadow-zestaw.jpg</t>
  </si>
  <si>
    <t>Zestaw zawiera 10 okazów owadów zatopionych w przejrzystej i trwałej pleksi reprezentujących różne rzędy owadów. Każdy z preparatów można wyjąć z estetycznego pudełka do bliższych oględzin dzięki czemu zestaw jest nie tylko ładny ale i praktyczny. Odpowiednio dobrani przedstawiciele różnych rzędów przybliżą uczniom różnorodność świata owadów wraz z bogactwem kolorów, kształtów i przystosowań. W skład zestawu wchodzą:
cykada – pluskwiaki równoskrzydłe
mucha – dwuskrzydłe (muchówki)
pszczoła – błonkoskrzydłe
kruszczyca – chrząszcz , poświętnikowate
karaczan – karaczany
ważka – różnoskrzydłe
motyl – łuskoskrzydłe (motyle)
pluskwiak – pluskwiaki różnoskrzydłe
modliszka – modliszki
świerszcz – prostoskrzydłe
Do każdej pleksi dołączony jest opis w języku polskim.
Wymiary pudełka: 34x25x4 cm.</t>
  </si>
  <si>
    <t>Szkodniki owadzie - zestaw</t>
  </si>
  <si>
    <t>PR-EDU-0148</t>
  </si>
  <si>
    <t>https://eduko.pl/274-large_default/szkodniki-owadzie-zestaw.jpg</t>
  </si>
  <si>
    <t>Zestaw zawiera 10 okazów owadów, które ze względu na powodowane podczas żerowania straty w prowadzonych przez człowieka uprawach bądź uciążliwość sąsiedztwa zwykło się nazywać szkodnikami. Zatopione w przejrzystej i trwałej pleksi preparaty można wyjąć z estetycznego pudełka do bliższych oględzin dzięki czemu zestaw jest nie tylko ładny ale i praktyczny. Ten ciekawy zestaw odpowiednio dobranych przedstawicieli świata owadów urozmaici lekcje przyrody bądź biologii i pomoże sprowokować dyskusje nad znaczeniem owadów w gospodarce człowieka.
W skład zestawu wchodzą:
karaczan
ryjkowiec – chrząszcz
szarańczak – prostoskrzydłe
goliat – chrząszcz, poświętnikowate
kózka – chrząszcz
jelonek – chrząszcz
turkuć – prostoskrzydłe
listnik – chrząszcz, poświętnikowate
mucha – dwuskrzydłe
pluskwiak
Do każdej pleksi dołączony jest opis w języku polskim.
Wymiary pudełka: 34x25x4 cm.</t>
  </si>
  <si>
    <t>Owady pożyteczne - zestaw</t>
  </si>
  <si>
    <t>PR-EDU-0149</t>
  </si>
  <si>
    <t>https://eduko.pl/277-large_default/owady-pozyteczne-zestaw.jpg</t>
  </si>
  <si>
    <t>Zestaw zawiera 10 okazów owadów zatopionych w przejrzystej i trwałej pleksi reprezentujących przykłady owadów uznanych za sprzymierzeńców człowieka. Każdy z preparatów można wyjąć z estetycznego pudełka do bliższych oględzin dzięki czemu zestaw jest nie tylko ładny ale i praktyczny. Odpowiednio dobrani przedstawiciele owadów przybliżą uczniom korzyści jakie z tytułu działalności owadów odnosi środowisko. W skład zestawu wchodzą:
motyl jedwabnik Bombyx mandaryna
ważka Crocothemis servilia
koprofagiczny chrząszcz Catharsius molossus
modliszka Tenodera sinensis
pszczoła Apis cerana
biedronka Leis axyridis
kałużnica Hydrophilus acuminatus
trzyszcz Cicindela aurulenta
szerszeń Vespa ducalis
oparzyk Mylabris phalerata
Do każdej pleksi dołączony jest opis w języku polskim.
Wymiary pudełka: 34x25x4 cm.</t>
  </si>
  <si>
    <t>Ryba - szkielet</t>
  </si>
  <si>
    <t>PR-EDU-0150</t>
  </si>
  <si>
    <t>https://eduko.pl/174-large_default/ryba-szkielet.jpg</t>
  </si>
  <si>
    <t>Naturalny szkielety ryby umieszczony w pleksi jest przydatną pomocą dydaktyczną ułatwiającą realizację programu na różnych poziomach nauczania. Ta profesjonalnie przygotowana pomoc dydaktyczna pozwala nauczycielom na zaprezentowanie uczniom przystosowań budowy kośćca zwierzęcia np. do sposobu poruszania się. Uczniowie, którzy mieli szansę obejrzeć ten ciekawy preparat z łatwością zapamiętają także charakterystyczne cechy budowy szkieletowej ryb: nieruchome połączenie kręgosłupa z czaszką, występowanie płetw kilku rodzajów i sposób wsparcia ich na pozostałych elementach szkieletu.
W preparacie oznaczono:
czaszkę
kręgosłup
płetwę grzbietową
płetwę ogonową
szczękę górną i żuchwę
żebra
płetwę piersiową
płetwę brzuszną
obręcz płetwy piersiowej
krąg kręgosłupa
płetwę odbytową
Do każdego preparatu dołączony jest opis w języku polskim.
Wymiary: 20x9x4 cm.</t>
  </si>
  <si>
    <t>Żaba -szkielet</t>
  </si>
  <si>
    <t>PR-EDU-0151</t>
  </si>
  <si>
    <t>Gołąb - szkielet</t>
  </si>
  <si>
    <t>PR-EDU-0152</t>
  </si>
  <si>
    <t>https://eduko.pl/390-large_default/golab-szkielet.jpg</t>
  </si>
  <si>
    <t>Ta profesjonalnie przygotowana pomoc dydaktyczna pozwala nauczycielom na zaprezentowanie uczniom przystosowań budowy kośćca zwierzęcia do lotu: silną redukcję ilości kości, ich lekkość, przekształcenie przednich odnóży w skrzydła i zwiększenie powierzchni przyczepu mięśni odpowiedzialnych za lot (grzebień mostka). Uczniowie, którzy mieli szansę obejrzeć ten ciekawy preparat z łatwością zapamiętają także charakterystyczne cechy budowy szkieletowej ptaków m.in. rogowy dziób, pojedynczy kłykieć potyliczny, obecność dźwigacza i obrotnika, zrośnięcie kręgów lędzwiowo-krzyżowych w jedną kość, stawowe połączenie żeber z mostkiem, otwartą budowę miednicy umożliwiającą składanie jaj. Przejrzyste tworzywo, w których zalany został okaz pozwala na wnikliwą obserwację, jest bezpieczne dla ucznia i zwiększa trwałość preparatu.
Do każdej pleksi dołączony jest opis w języku polskim.
Wymiary pleksi: 9x13,5x2,5 cm.</t>
  </si>
  <si>
    <t>Ptak - szkielet</t>
  </si>
  <si>
    <t>PR-EDU-0153</t>
  </si>
  <si>
    <t>https://eduko.pl/294-large_default/ptak-szkielet.jpg</t>
  </si>
  <si>
    <t>Naturalny szkielet ptaka zalany w pleksi jest przydatną pomocą dydaktyczną ułatwiającą realizację programu z zakresu biologii obowiązującego na różnych poziomach nauczania. Ta profesjonalnie przygotowana pomoc dydaktyczna pozwala nauczycielom na zaprezentowanie uczniom przystosowań budowy kośćca zwierzęcia do lotu: silną redukcję ilości kości, ich lekkość, przekształcenie przednich odnóży w skrzydła i zwiększenie powierzchni przyczepu mięśni odpowiedzialnych za lot (grzebień mostka). Uczniowie, którzy mieli szansę obejrzeć ten ciekawy preparat z łatwością zapamiętają także charakterystyczne cechy budowy szkieletowej ptaków m.in. rogowy dziób, pojedynczy kłykieć potyliczny, obecność dźwigacza i obrotnika, zrośnięcie kręgów lędźwiowo-krzyżowych w jedną kość, stawowe połączenie żeber z mostkiem, otwartą budowę miednicy umożliwiającą składanie jaj. Oznaczone w pleksi elementy budowy:
dziób,
czaszkę,
kręgosłup,
grzebień mostka,
żebra,
mostek,
skrzydło,
kończyna dolna.
Ze względu na trwałość tego rozwiązania i możliwość obejrzenia szkieletu pod każdym kątem bez ryzyka jego uszkodzenia, szkielet zalany w pleksi polecamy szczególnie do pracowni biologicznych w szkołach.
Do każdej pleksi dołączony jest opis w języku polskim.
Wymiary pleksi: 9x13,5x2,5 cm.</t>
  </si>
  <si>
    <t>Obleniec świński</t>
  </si>
  <si>
    <t>PR-EDU-0154</t>
  </si>
  <si>
    <t>https://eduko.pl/298-large_default/obleniec-swinski.jpg</t>
  </si>
  <si>
    <t>Obleńce (Aschelminthes, Nemathelminthes), robaki obłe to bezkręgowce z typu obejmującego zarówno gatunki wolno żyjące, jak i pasożytnicze. Preparat firmy EDUKO prezentuje dwubocznie symetryczne, nieczłonowane, wydłużone i cylindryczne ciało obleńców. Okazy pokryte są kolagenowym oskórkiem wchodzącym w skład wora skórno-mięśniowego stanowiącego zewnętrzną warstwę ich ciała. Dzięki preparatowi możemy zaobserwować z bliska, widziane dotąd często jedynie na ilustracjach książkowych obleńce świńskie- zarówno samca jak i samicę i ich przykładzie wskazać na przystosowania pasożytów wewnętrznych do ich środowiska i trybu życia.
Do każdej pleksi dołączony jest opis w języku polskim.
Wymiary pleksi: 16x7,5x2 cm.</t>
  </si>
  <si>
    <t>Rak pustelnik w muszli</t>
  </si>
  <si>
    <t>PR-EDU-0155</t>
  </si>
  <si>
    <t>https://eduko.pl/311-large_default/rak-pustelnik-w-muszli.jpg</t>
  </si>
  <si>
    <t>Pustelniki (Paguroidea) to nadrodzina skorupiaków z rzędu dziesięcionogów miękkoodwłokowych (Anomura) potocznie nazywane rakami pustelnikami lub krabami pustelnikami. Okaz w pleksi przedstawia niewielkiego pustelnika wraz z muszlą martwego mięczaka, w której chowa swój miękki odwłok oraz odnóża ze szczypcami blokujące wejście do muszli. Preparat ten pozwala na obejrzenie z bliska niewystępującego w Polsce skorupiaka, prowokuje dyskusje na temat ciekawego przystosowania tego organizmu do jego niebezpiecznego środowiska i pomaga w kształtowaniu u ucznia pozytywnego stosunku do nauki oraz rozwijania ciekawości w poznawaniu otaczającego świata.
Do każdej pleksi dołączony jest opis w języku polskim.
Wymiary pleksi: 5,5x8,5x2,5 cm.</t>
  </si>
  <si>
    <t>Tarantula</t>
  </si>
  <si>
    <t>PR-EDU-0156</t>
  </si>
  <si>
    <t>https://eduko.pl/317-large_default/tarantula.jpg</t>
  </si>
  <si>
    <t>Preparat makroskopowy zatopiony pleksi przedstawiający okaz pająka zwyczajowo nazywanego tarantulą. Pająki te zwykle należą do rodziny pogońcowatych choć zdarzają się wśród nich także ptaszniki. Przejrzysta pleksi pozwala bezpiecznie przyjrzeć się z bliska pięknemu i niebezpiecznemu zwierzęciu a jej trwałość umożliwi korzystanie z preparatu przez wiele lat. Preparat to nie tylko ciekawy okaz kolekcjonerski ale też wytrzymała i wygodna w użyciu pomoc szkolna prezentująca budowę pajęczaków na przykładzie dużego pająka.
Do każdej pleksi dołączony jest opis w języku polskim.
Wymiary pleksi: 7,5x7,5x2,5 cm.</t>
  </si>
  <si>
    <t>Ryba - dysekcja</t>
  </si>
  <si>
    <t>PR-EDU-0157</t>
  </si>
  <si>
    <t>https://eduko.pl/323-large_default/ryba-dysekcja.jpg</t>
  </si>
  <si>
    <t>Zalana w przejrzystej pleksi dysekcja ryby jest cenną pomocą dydaktyczną na poziomie szkoły średniej. Utrwalony w tworzywie preparat pozwala uczniom zapoznać się z położeniem i wyglądem poszczególnych narządów. Dla ułatwienia nauki na preparacie oznaczono numerami:
szczęki,
aortę brzuszną,
tętnice skrzelowe doprowadzające i odprowadzające,
skrzela,
opuszkę tętniczą,
komorę i przedsionek serca,
pęcherz pławny,
pęcherzyk żółciowy,
wątrobę,
jelita,
śledzionę,
nerkę,
narządy rozrodcze i ich ujście,
odbyt, nerw błędnikowy.
Do każdej pleksi dołączony jest opis w języku polskim.
Wymiary pleksi: 9,5x18,5x3 cm.</t>
  </si>
  <si>
    <t>Serce - 5 typów</t>
  </si>
  <si>
    <t>PR-EDU-0158</t>
  </si>
  <si>
    <t>https://eduko.pl/326-large_default/serce-5-typow.jpg</t>
  </si>
  <si>
    <t>Zestaw zatopiony w pleksi zawiera 5 serc zatopionych w pleksi:
ryby (serce karpia),
płaza (serce żaby),
gada (serce węża),
ptaka (serce gołębia),
ssaka (serce królika).
Preparat ten to doskonała pomoc edukacyjna dla uczniów klas biologicznych i przyrodniczych, która umożliwia poznanie budowy serca oraz unaocznia jak stopień skomplikowania budowy tego organu odzwierciedla stopień rozwoju ewolucyjnego organizmu. Przejrzyste tworzywo, w których zalane zostały organy pozwala na wnikliwą obserwację, jest bezpieczne dla ucznia i zwiększa trwałość preparatu.
Do każdej pleksi dołączony jest opis w języku polskim.
Wymiary pleksi: 16x7,5x2,5 cm.</t>
  </si>
  <si>
    <t>Mózg - 5 typów</t>
  </si>
  <si>
    <t>PR-EDU-0159</t>
  </si>
  <si>
    <t>https://eduko.pl/329-large_default/mozg-5-typow.jpg</t>
  </si>
  <si>
    <t>Preparat zawiera 5 mózgów zatopionych w pleksi:
ryby (mózg karpia),
płaza (mózg żaby),
gada (mózg węża),
ptaka (mózg gołębia),
ssaka (mózg królika).
Jest to doskonała pomoc edukacyjna dla klas przyrodniczych i biologicznych, która umożliwia poznanie wyglądu i budowy mózgu oraz unaocznia jak stopień skomplikowania budowy tego organu odzwierciedla stopień rozwoju ewolucyjnego organizmu. Przejrzyste tworzywo, w których zalane zostały organy pozwala na wnikliwą obserwację, jest bezpieczne dla ucznia i zwiększa trwałość preparatu.
Do każdej pleksi dołączony jest opis w języku polskim.
Wymiary pleksi: 16x7,5x2,5 cm.</t>
  </si>
  <si>
    <t>Systemy korzeniowe - 4 typy</t>
  </si>
  <si>
    <t>PR-EDU-0160</t>
  </si>
  <si>
    <t>https://eduko.pl/332-large_default/systemy-korzeniowe.jpg</t>
  </si>
  <si>
    <t>4 preparaty zatopione we wspólnej pleksi przedstawiają rodzaje systemów korzeniowych i przybliżają morfologię i niektóre modyfikacje tego organu. Produkt firmy EDUKO przedstawia:
1. typowy palowy system korzeniowy z wyraźnie dominującym korzeniem głównym;
2. korzenie przybyszowe wyrastające z pędu rośliny;
3. korzenie z brodawkami korzeniowymi- struktury te zamieszkiwane są przez symbiotyczne dla rośliny bakterie
4. system korzeniowy wiązkowy składający się z wielu cienkich korzeni.
Jest to pomoc dydaktyczna przeznaczona na lekcje biologii lub przyrody.
Do każdej pleksi dołączony jest opis w języku polskim.
Wymiary pleksi: 8,5x5,5x2,5 cm.</t>
  </si>
  <si>
    <t>Paproć - rozwój</t>
  </si>
  <si>
    <t>PR-EDU-0161</t>
  </si>
  <si>
    <t>https://eduko.pl/338-large_default/paproc-rozwoj.jpg</t>
  </si>
  <si>
    <t>Rozwój paproci zaprezentowany w pleksi pomoże w nauce uczniom szkół średnich i gimnazjów. Trwały preparat zalany w przejrzystym tworzywie jest użyteczną pomocą dydaktyczną. W tworzywie zalano:
1. liść paproci z widocznymi kupkami zarodni
2. spory
3. gametofit (przedrośle)
4. obumierające przedrośle z kiełkującym sporofitem
5. rosnący sporofit
Do każdej pleksi dołączony jest opis w języku polskim.
Wymiary pleksi: 8,5x5,5x2 cm.</t>
  </si>
  <si>
    <t>Mszaki - 4 okazy</t>
  </si>
  <si>
    <t>PR-EDU-0162</t>
  </si>
  <si>
    <t>https://eduko.pl/352-large_default/mszaki-4-okazy.jpg</t>
  </si>
  <si>
    <t>Preparat makroskopowy zatopiony w pleksi prezentuje morfologię wybranych mchów i wątrobowców (gromada ta sytuowana była dawniej jako klasa mszaków). Produkt unaocznia uczniom różnorodność morfologiczną prezentowanych gromad.
W pleksi wyróżniono :
1. Funaria sp.
2. wątrobowiec (gromada roślin, dawniej sytuowana jako klasa w gromadzie mszaków)
3. Bielistka sina [Leucobryum glaucum]
4. Płonnik pospolity [Polytrichum commune]
Do każdej pleksi dołączony jest opis w języku polskim.
Wymiary pleksi: 16x7,5x2 cm.</t>
  </si>
  <si>
    <t>Glony - 4 okazy</t>
  </si>
  <si>
    <t>PR-EDU-0163</t>
  </si>
  <si>
    <t>https://eduko.pl/355-large_default/glony-4-okazy.jpg</t>
  </si>
  <si>
    <t>Glony zwane również algami to grupa kilku niespokrewnionych linii ewolucyjnych organizmów. Początkowo algi uważane były za osobny takson w królestwie roślin, jednak w miarę postępu nauki, zrozumiano, że podobieństwa różnych organizmów określanych tą nazwą nie oznaczają ich pokrewieństwa i tak rozwój systematyki doprowadził do rozczłonkowania glonów na wiele mniejszych jednostek systematycznych wchodzących w skład królestw: bakterii właściwych, grzybopływków, grzybów, roślin i pierwotniaków. Cechami łączącymi gromady składające się na tę grupę jest w większości przypadków autotrofizm i funkcja pierwotnego producenta materii organicznej w zbiornikach wodnych, oraz pierwotna, beztkankowa budowa ciała. Ze względu na zasadniczy podział między prokariontami a eukariontami zdarza się, że za właściwe glony uważa się jedynie organizmy eukariotyczne. Wówczas całą grupę opisuje się jako glony i sinice.
Preparat makroskopowy zatopiony w pleksi prezentuje morfologię wybranych wielokomórkowych glonów pochodzących z gromad: brunatnic [Phaeophyta], zielenic [Chlorophyta] i krasnorostów [Rhodophyta]. Produkt unaocznia uczniom różnorodność morfologiczną prezentowanych gromad. W pleksi wyróżniono :
1. Sargassum sp.(glon z gromady brunatnic)
2. Ulwa [Ulva sp.] (glon z gromady zielenic)
3. krasnorost
4. krasnorost Grateloupia filicina
Do każdej pleksi dołączony jest opis w języku polskim.
Wymiary pleksi: 16x7,5x2 cm.</t>
  </si>
  <si>
    <t>Przystosowanie odnóży owadów do trybu życia</t>
  </si>
  <si>
    <t>PR-EDU-0164</t>
  </si>
  <si>
    <t>https://eduko.pl/362-large_default/przystosowanie-odnozy-owadow-do-trybu-zycia.jpg</t>
  </si>
  <si>
    <t>Preparat makroskopowy firmy EDUKO zawiera 7 owadzich odnóży zatopionych w pleksi:
1. odnóże kroczne na przykładzie Amphisternus sp.
2. odnóże przednie z przyssawką na przykładzie samca Cybister tripunctatus orientalis
3. odnóże tylne pływne na przykładzie Cybister tripunctatus orientalis
4. odnóże grzebne na przykładzie turkucia Gryllotalpa orientalis
5. odnóże szczotkowane (do zbierania pyłku) na przykładzie pszczoły wschodniej [Apis cerana]
6. odnóże skoczne na przykładzie szarańczaka Aularches milliaris
7. odnóże chwytne na przykładzie ważki Hierodula petellifera
Jest to doskonała pomoc edukacyjna dla klas przyrodniczych i biologicznych, która unaocznia jak sposób tryb życia warunkuje wygląd odnóży owadów. Przejrzyste tworzywo, w których zalane zostały organy pozwala na wnikliwą obserwację, jest bezpieczne dla ucznia i zwiększa trwałość preparatu.
Do każdej pleksi dołączony jest opis w języku polskim.
Wymiary pleksi: 8,5x6x2 cm.</t>
  </si>
  <si>
    <t>Ważka - różnoskrzydłe</t>
  </si>
  <si>
    <t>PR-EDU-0165</t>
  </si>
  <si>
    <t>https://eduko.pl/376-large_default/wazka-roznoskrzydle.jpg</t>
  </si>
  <si>
    <t>Preparat makroskopowy z zalaną w pleksi ważką pozwoli się przyjrzeć z bliska przystosowaniom tego owada do drapieżnego trybu życia aktywnego łowcy i świetnego lotnika: dużym, wypukłym oczom, aparatowi gębowemu typu gryzącego i silnie rozwiniętemu tułowiowi z rozrośniętymi mięśniami poruszającymi dwoma parami błoniastych skrzydeł. Przejrzyste pleksi pozwala na obserwowanie nie tylko dużych, łatwych do dostrzeżenia na żywym modelu elementów budowy jak smukłe i długie nogi lub odwłok ale też szczegółów np. krótkich, szczecinkowatych czułków. Preparat służyć może nie tylko jako cenna pomoc dydaktyczna ale też ciekawy okaz kolekcjonerski lub oryginalna ozdoba biurka.
Do każdej pleksi dołączony jest opis w języku polskim.
Wymiary pleksi: 7,5x7,5x2 cm.</t>
  </si>
  <si>
    <t>Żółw</t>
  </si>
  <si>
    <t>PR-EDU-0166</t>
  </si>
  <si>
    <t>https://eduko.pl/380-large_default/zolw.jpg</t>
  </si>
  <si>
    <t>Preparat makroskopowy z zalanym w pleksi żółwiem pozwoli się przyjrzeć z bliska budowie zewnętrznej przedstawiciela ciekawego rzędu gadów. Dzięki przejrzystemu pleksi widać wyraźnie rogowy dziób, w którym zamiast zębów są ostre rogowe listwy na krawędziach szczęki i żuchwy, ciemny karapaks oraz plastron - dwuwarstwowy pancerz złożonym z szeregu płytek kostnych. Preparat służyć może nie tylko jako cenna pomoc dydaktyczna ale też ciekawy okaz kolekcjonerski lub oryginalna ozdoba biurka.
Do każdej pleksi dołączony jest opis w języku polskim.
Wymiary pleksi: 7,5x7,5x2,5 cm.</t>
  </si>
  <si>
    <t>Nietoperz - szkielet</t>
  </si>
  <si>
    <t>PR-EDU-0167</t>
  </si>
  <si>
    <t>https://eduko.pl/384-large_default/nietoperz-szkielet.jpg</t>
  </si>
  <si>
    <t>Naturalny szkielety nietoperza zalany w tworzywie jest przydatną pomocą dydaktyczną i ciekawym okazem kolekcjonerskim. Ten preparat makroskopowy pozwala nauczycielom na zaprezentowanie uczniom przystosowań budowy kośćca zwierzęcia do nietypowego wśród ssaków sposobu poruszania się oraz charakterystycznych cech budowy szkieletowej ssaków: czaszki z rozwiniętą i silnie zrośniętą mózgoczaszką, zróżnicowanych w budowie zębów, 2 kłykci potylicznych podtrzymujących czaszkę i umożliwiających pełny zakres ruchu głowy, 7 kręgów szyjnych, żebra zrośnięte z mostkiem i zrośnięte kręgi krzyżowe tworzące kość krzyżową. Trwałe i przejrzyste pleksi pozwoli na wieloletnie korzystnie z tej pomocy dydaktycznej.
Do każdej pleksi dołączony jest opis w języku polskim.
Wymiary pleksi: 13,5x9x2,5 cm.</t>
  </si>
  <si>
    <t>Jaszczurka - szkielet</t>
  </si>
  <si>
    <t>PR-EDU-0168</t>
  </si>
  <si>
    <t>https://eduko.pl/387-large_default/jaszczurka-szkielet.jpg</t>
  </si>
  <si>
    <t>Naturalny szkielet jaszczurki umieszczony w pleksi jest bardzo przydatną pomocą dydaktyczną ułatwiającą realizację programu z zakresu biologii obowiązującego na różnych poziomach nauczania. Ta profesjonalnie przygotowana pomoc dydaktyczna pozwala nauczycielom na zaprezentowanie uczniom charakterystycznych cech budowy szkieletowej gadów: stosunkowo mocnej czaszki z wyraźnym wysklepieniem, niezróżnicowanych w budowie zębów, 1 kłykcia potylicznego łączącego czaszkę z kręgosłupem, żeber, które u jaszczurek i węży łączą się z mostkiem tworząc klatkę piersiową chroniącą ważne narządy i wspomagającą oddychanie. Model polecany szczególnie do pracowni biologicznych w szkołach.
Do każdej pleksi dołączony jest opis w języku polskim.
Wymiary pleksi: 16,5x6,5x2,5 cm.</t>
  </si>
  <si>
    <t>Szczur - szkielet</t>
  </si>
  <si>
    <t>PR-EDU-0169</t>
  </si>
  <si>
    <t>https://eduko.pl/393-large_default/szczur-szkielet.jpg</t>
  </si>
  <si>
    <t>Naturalny szkielet szczura zatopiony w tworzywie.
Do każdej pleksi dołączony jest opis w języku polskim.
Wymiary pleksi: 19,5x8,5x4 cm.</t>
  </si>
  <si>
    <t>Biedronka 4 typy</t>
  </si>
  <si>
    <t>PR-EDU-0170</t>
  </si>
  <si>
    <t>https://eduko.pl/397-large_default/biedronka-4-typy.jpg</t>
  </si>
  <si>
    <t>Biedronkowate [Coccinellidae] to rodzina obejmująca niewielkie chrząszcze o owalnym, wypukłym ciele i szerokiej głowie wchodzącej w przeplecze. Czułki biedronek są przeważnie krótkie, buławkowate i składają się z 8-11 członów. W aparacie gębowym charakterystyczne są głaszczki szczękowe o kształcie toporków. Mimo niewinnego wyglądu, biedronki są drapieżnikami świata owadów- żywią się owadami roślinożernymi a w szczególności mszycami, dlatego są uznawane za owady pożyteczne z punktu widzenia człowieka i wykorzystuje się je w biologicznym zwalczaniu szkodników. Biedronkowate mnożą się szybko- mogą dawać 2-4 pokolenia rocznie a przygotowując się do zimowania (zimują dorosłe) mogą gromadzić się tysiącami w różnych miejscach. Zaniepokojone larwy lub dorosłe chrząszcze wydalają poprzez stawy nóg hemolimfę o żółtym zabarwieniu, która ma trujące właściwości. Rodzina ta liczy przeszło 5,2 tysiąca gatunków na całym świecie. Należące do niej owady, mimo widocznych cech wspólnych potrafią się znacznie różnić kształtem, kolorem, wzorem barwnych plam. Preparat zawiera 4 różne biedronki zatopione w przezroczystej pleksi o wymiarach i daje doskonałą okazję do porównań tych pięknych owadów.
Do każdej pleksi dołączony jest opis w języku polskim.
Wymiary pleksi: 4x7x2,5 cm.</t>
  </si>
  <si>
    <t>Mimesis - motyl</t>
  </si>
  <si>
    <t>PR-EDU-0171</t>
  </si>
  <si>
    <t>https://eduko.pl/403-large_default/mimesis-motyl.jpg</t>
  </si>
  <si>
    <t>Motyle - inaczej łuskoskrzydłe (Lepidoptera). Na preparacie widoczny jest motyl u którego można zaobserwować ciało składające się z segmentów które chroni chitynowy oskórek. Poszczególne segmenty połączone błoniastymi stawami co umożliwia swobodę ruchu. Oskórek pokrywa warstwa drobnych łusek. Ciało motyla zbudowane jest z trzech części: głowy, tułowia i odwłoka. Glowa: kulista oddzielona od tułowia składa się z 3 części: oczy złożone, aparat gębowy, czułki; Tułów składa się z trzech segmentów. Na tułowiu motyli znajdują się dwie pary skrzydeł z dwuwarstwowej błony rozpiętej na żyłkach znajdujących się pomiędzy jej warstwami. Odwłok o widocznej segmentacji. Pleksi przedstawia mimesis motyla.
Do każdej pleksi dołączony jest opis w języku polskim.
Wymiary pleksi: 14x6,5x2 cm.</t>
  </si>
  <si>
    <t>Mimesis - gąsiennica</t>
  </si>
  <si>
    <t>PR-EDU-0172</t>
  </si>
  <si>
    <t>https://eduko.pl/406-large_default/mimesis-gasiennica.jpg</t>
  </si>
  <si>
    <t>Preparat makroskopowy zawiera zalaną w tworzywie gąsienicę na gałązce. Produkt firmy EDUKO jest cenną pomocą dydaktyczną na każdym poziomie kształcenia- uczniowie szkół podstawowych mogą obserwować w jaki sposób gąsienice przez przybranie odpowiedniej pozycji upodabniają swoje ciało do otoczenia a uczniowie gimnazjów i szkół średnich mogą się przyjrzeć także szczegółom budowy zewnętrznej larwy motyla. Dzięki przezroczystej pleksi widać wyraźnie segmentowane ciało gąsienicy o robakowatym kształcie i metamerii homonomicznej, nieczłonowane przydatki odwłokowe (posuwki), aparat gębowy gryzący oraz trzy pary odnóży tułowiowych.
Do każdej pleksi dołączony jest opis w języku polskim.
Wymiary pleksi: 12x6,5x2,5 cm.</t>
  </si>
  <si>
    <t>Motyl i ćma - porównanie</t>
  </si>
  <si>
    <t>PR-EDU-0173</t>
  </si>
  <si>
    <t>https://eduko.pl/409-large_default/motyl-i-cma-porownanie.jpg</t>
  </si>
  <si>
    <t>Preparat prezentuje ogólne różnice pomiędzy motylami dziennymi a nocnymi (ćmami). Dzięki przejrzystej pleksi i wypunktowanym różnicom uczniowie szybko zlokalizują szczegóły budowy, które pozwalają na określenie trybu życia motyla. 1. czułki motyli dziennych są zwykle cienkie, proste i zakończone wyraźną buławką, natomiast czułki ćmy buławki nie posiadają często natomiast posiadają one czułki pierzaste; 2. skrzydła motyli dziennych są często jaskrawo ubarwione, skrzydła ćmy są w zazwyczaj w ciemnych, kamuflujących zwierzę kolorach; 3. odwłok motyli nocnych jest zazwyczaj grubszy i pokryty wyraźnymi włoskami, motyle dzienne mają smuklejszą sylwetkę.
Do każdej pleksi dołączony jest opis w języku polskim.
Wymiary pleksi: 13,5x9x2,5 cm.</t>
  </si>
  <si>
    <t>Wąż - szkielet</t>
  </si>
  <si>
    <t>PR-EDU-0174</t>
  </si>
  <si>
    <t>https://eduko.pl/180-large_default/waz-szkielet.jpg</t>
  </si>
  <si>
    <t>Naturalny szkielet węża umieszczony w pleksi jest bardzo przydatną pomocą dydaktyczną ułatwiającą realizację programu z zakresu biologii obowiązującego na różnych poziomach nauczania. Ta profesjonalnie przygotowana pomoc dydaktyczna pozwala nauczycielom na zaprezentowanie uczniom charakterystycznych cech budowy szkieletowej węży. Model polecany szczególnie do pracowni biologicznych w szkołach.
Do każdej pleksi dołączony jest opis w języku polskim.
Wymiary pleksi: 13,5x9x2,5 cm.</t>
  </si>
  <si>
    <t>Żółw - szkielet</t>
  </si>
  <si>
    <t>PR-EDU-0175</t>
  </si>
  <si>
    <t>https://eduko.pl/411-large_default/zolw-szkielet.jpg</t>
  </si>
  <si>
    <t>Naturalny szkielet żółwia umieszczony w pleksi jest przydatną pomocą dydaktyczną  i ciekawym obiektem kolekcjonerskim. Preparat makroskopowy pozwala nauczycielom na zaprezentowanie uczniom charakterystycznych cech budowy szkieletowej tych ciekawie zbudowanych gadów. Dzięki przejrzystemu tworzywu doskonale widać zewnętrzny szkielet powstały z przekształcenia żeber, ościstych wyrostków kręgów oraz obojczyków w kostne płyty karapaksu i plastronu.
Do każdej pleksi dołączony jest opis w języku polskim.
Wymiary pleksi: 9x13,5x3,5 cm.</t>
  </si>
  <si>
    <t>Królik - szkielet</t>
  </si>
  <si>
    <t>PR-EDU-0176</t>
  </si>
  <si>
    <t>https://eduko.pl/414-large_default/krolik-szkielet.jpg</t>
  </si>
  <si>
    <t>Naturalny szkielet królika umieszczony w pleksi jest bardzo przydatną pomocą dydaktyczną ułatwiającą realizację programu z zakresu biologii obowiązującego na różnych poziomach nauczania. Ta profesjonalnie przygotowana pomoc dydaktyczna pozwala nauczycielom na zaprezentowanie uczniom charakterystycznych cech budowy szkieletowej ssaków: mocnej czaszki z rozwiniętą i silnie zrośniętą mózgoczaszką, zróżnicowanych w budowie zębów, 2 kłykci potylicznych podtrzymujących czaszkę i umożliwiających pełny zakres ruchu głowy, 7 kręgów szyjnych, żebra zrośnięte z mostkiem i zrośnięte kręgi krzyżowe tworzące kość krzyżową. Model polecany szczególnie do pracowni biologicznych w szkołach. Oznaczone elementy budowy i opis ułatwiają naukę. W pleksi oznaczono położenie poszczególnych kości: czaszki, łopatki, mostka, kości łokciowej, promieniowej, śródręcza, palców, miednicy, kości udowej, rzepki, kości strzałkowej i piszczelowej.
Do każdej pleksi dołączony jest opis w języku polskim.
Wymiary pleksi: 19,5x8,5x4 cm.</t>
  </si>
  <si>
    <t>Jaszczurka - dysekcja</t>
  </si>
  <si>
    <t>PR-EDU-0177</t>
  </si>
  <si>
    <t>https://eduko.pl/417-large_default/jaszczurka-dysekcja.jpg</t>
  </si>
  <si>
    <t>Zalana w przejrzystej pleksi dysekcja gada na przykładzie jaszczurki jest cenną pomocą dydaktyczną na poziomie szkoły średniej. Utrwalona w tworzywie dysekcja pozwala uczniom zapoznać się z położeniem i wyglądem poszczególnych narządów. Dla ułatwienia nauki na preparacie oznaczono numerami: 
język,
przełyk,
żołądek,
wątrobę,
trzustkę,
jelita: cienkie i grube,
kloakę,
tchawicę,
płuco,
nerkę,
moczowód,
szczegóły anatomiczne serca: komorę, lewy i prawy przedsionek, łuk aorty, aortę szyjną i grzbietową i żyłę.
Do każdej pleksi dołączony jest opis w języku polskim. Wymiary pleksi: 18,5x9,5x3 cm.</t>
  </si>
  <si>
    <t>Pierścienice - 3 okazy</t>
  </si>
  <si>
    <t>PR-EDU-0178</t>
  </si>
  <si>
    <t>https://eduko.pl/421-large_default/pierscienice-3-okazy.jpg</t>
  </si>
  <si>
    <t>Tradycyjnie pierścienice były dzielone na trzy lub cztery główne grupy: wieloszczety (Polychaeta), krążkokształne (Myzostomida), skąposzczety (Oligochaeta) oraz pijawki (Hirudinea) jednak w miarę postępu nauki (a szczególnie badań genetycznych) zrozumiano, że podział ten nie odzwierciedla filogenezy organizmów zaliczanych do pierścienic. Obecnie systematyka tej grupy nad jest badana. Preparat makroskopowy firmy EDUKO prezentuje wybranych przedstawicieli tradycyjnie uznanych grup pierścienic unaoczniając wspólne cechy budowy zewnętrznej tych zwierząt: podział ciała na segmenty (metamery) tworzące część głowową i tułowiową, wyodrębnienie członów gębowego i przedgębowego z części głowowej oraz wydłużony kształt ciała.
Do każdej pleksi dołączony jest opis w języku polskim. Wymiary pleksi: 14x6x2 cm.</t>
  </si>
  <si>
    <t>Tasiemiec - larwy w tkance mięśniowej</t>
  </si>
  <si>
    <t>PR-EDU-0179</t>
  </si>
  <si>
    <t>https://eduko.pl/424-large_default/tasiemiec-larwy-w-tkance-miesniowej.jpg</t>
  </si>
  <si>
    <t>Preparat mikroskopowy firmy EDUKO prezentuje zalany w pleksi fragment tkanki mięśniowej z wyraźnie widocznymi larwami tasiemca (wągry). Ta trwała pomoc dydaktyczna przeznaczona jest do edukacji uczniów gimnazjów i liceów. Do każdej pleksi dołączony jest opis w języku polskim. Wymiary pleksi: 5,5x8,5x2 cm.</t>
  </si>
  <si>
    <t>Żaba - dysekcja</t>
  </si>
  <si>
    <t>PR-EDU-0180</t>
  </si>
  <si>
    <t>https://eduko.pl/427-large_default/zaba-dysekcja.jpg</t>
  </si>
  <si>
    <t>Zalana w przejrzystej pleksi dysekcja płaza na przykładzie żaby jest cenną pomocą dydaktyczną na poziomie szkoły średniej. Utrwalona w tworzywie dysekcja pozwala uczniom zapoznać się z położeniem i wyglądem poszczególnych narządów. 
Do każdej pleksi dołączony jest opis w języku polskim. Wymiary pleksi: 10x16x3 cm.</t>
  </si>
  <si>
    <t>Królik - dysekcja</t>
  </si>
  <si>
    <t>PR-EDU-0181</t>
  </si>
  <si>
    <t>https://eduko.pl/430-thickbox_default/krolik-dysekcja.jpg</t>
  </si>
  <si>
    <t>Zalana w przejrzystej pleksi dysekcja ssaka roślinożernego na przykładzie królika jest cenną pomocą dydaktyczną na poziomie szkoły średniej. Utrwalona w tworzywie dysekcja pozwala uczniom zapoznać się z położeniem i wyglądem poszczególnych narządów. Dla ułatwienia nauki na preparacie oznaczono numerami:
przełyk,
żołądek,
wątrobę,
pęcherzyk żółciowy,
śledzionę,
jelita: cienkie, ślepe i grube,
odbytnicę,
odbyt,
tchawicę,
płuco,
nerkę,
moczowód,
pęcherzyk żółciowy,
szczegóły anatomiczne serca: lewą i prawą komorę, lewy i prawy przedsionek, łuk aorty, tętnicę i żyłę podobojczykową, aortę grzbietową, tętnicę szyjną, tętnicę i żyłę nerkową, żyłę wrotną,
jajnik lub jądro,
nasieniowód lub jajowód,
prącie lub pochwę,
gruczoł podszczękowy,
tarczycę,
klatkę piersiową i przeponę.
Do każdej pleksi dołączony jest opis w języku polskim.
Wymiary pleksi: 10x24,5x5,5 cm.</t>
  </si>
  <si>
    <t>Gołąb - dysekcja</t>
  </si>
  <si>
    <t>PR-EDU-0182</t>
  </si>
  <si>
    <t>https://eduko.pl/433-large_default/golab-dysekcja.jpg</t>
  </si>
  <si>
    <t>Zalana w przejrzystej pleksi dysekcja ptaka na przykładzie gołębia jest cenną pomocą dydaktyczną na poziomie szkoły średniej. Utrwalona w tworzywie dysekcja pozwala uczniom zapoznać się z położeniem i wyglądem poszczególnych narządów. 
Do każdej pleksi dołączony jest opis w języku polskim. Wymiary pleksi: 10x24,5x5,5 cm.</t>
  </si>
  <si>
    <t>Sosna - rozwój</t>
  </si>
  <si>
    <t>PR-EDU-0183</t>
  </si>
  <si>
    <t>https://eduko.pl/436-large_default/sosna-rozwoj.jpg</t>
  </si>
  <si>
    <t>Rozwój sosny na przykładzie Pinus tabuliformis zaprezentowany w pleksi o  pomoże w nauce uczniom szkół podstawowych i średnich. Trwały preparat zalany w przejrzystym tworzywie jest użyteczną pomocą dydaktyczną.
W tworzywie zalano: 1. kwiatostan (szyszka) męski
2. kwiatostan (szyszka) żeński
3. dojrzała, dwuletnia szyszka
4. nasiono (bez skrzydełka)
5. igły osadzone na krótkopędzie
Do każdej pleksi dołączony jest opis w języku polskim. Wymiary pleksi: 16x7,5x2 cm.</t>
  </si>
  <si>
    <t>Mech - rozwój</t>
  </si>
  <si>
    <t>PR-EDU-0184</t>
  </si>
  <si>
    <t>https://eduko.pl/439-large_default/mech-rozwoj.jpg</t>
  </si>
  <si>
    <t>Rozwój mchu zaprezentowany w pleksi pomoże w nauce uczniom szkół podstawowych i średnich. Trwały preparat zalany w przejrzystym tworzywie jest użyteczną pomocą dydaktyczną. W tworzywie zalano okazy mchu w następujących etapach rozwoju: 1. spory
2. gametofit
3. gametofit ze sporofitem z widoczną puszką zarodniową
4. obumierający sporofit
Do każdej pleksi dołączony jest opis w języku polskim. Wymiary pleksi: 8,5x5,5x2 cm.</t>
  </si>
  <si>
    <t>Rozgwiazda</t>
  </si>
  <si>
    <t>PR-EDU-0185</t>
  </si>
  <si>
    <t>https://eduko.pl/265-large_default/rozgwiazda.jpg</t>
  </si>
  <si>
    <t>Naturalny okaz rozgwiazdy zatopiony w pleksi. Do każdej pleksi dołączony jest opis w języku polskim. Wymiary pleksi: 7,5x7,5x2,5 cm.</t>
  </si>
  <si>
    <t>Motyl</t>
  </si>
  <si>
    <t>PR-EDU-0186</t>
  </si>
  <si>
    <t>https://eduko.pl/262-large_default/motyl.jpg</t>
  </si>
  <si>
    <t>Naturalny okaz motyla zatopiony w pleksi. Do każdej pleksi dołączony jest opis w języku polskim. Wymiary pleksi: 7,5x7,5x2,5 cm.</t>
  </si>
  <si>
    <t>Królestwo roślin - kolekcja okazów</t>
  </si>
  <si>
    <t>PR-EDU-0187</t>
  </si>
  <si>
    <t>https://eduko.pl/146-large_default/krolestwo-roslin-kolekcja-21-okazow.jpg</t>
  </si>
  <si>
    <t>Zestaw zawiera 21 okazów zatopionych w przejrzystej i trwałej pleksi ukazujących różnorodność królestwa roślin:
Alga brązowa (Sargassum pallidum)
Ulwa sałatowa (Ulva lactuca)
Alga czerwona (Gellidum amansil)
Alga czerwona (Grateloupia filicina)
Twardnik japoński (Lentinula edodes)
Uszak bzowy (Auricularia auricula)
Soplówka jeżowata (Hericium erinaceous)
Porostnica wielokształtna (Marchantia polymorpha)
Skrętek wilgociomierczy (Marchantia polymorpha)
Niekropień właściwy (Adlantum capillus-veneris)
Orliczka (Pteris)
Sosna Massona (Pinus massoniana)
Szydlica japońska (Cryptomeria fortunei)
Ryż siewny (Oryza sativa)
Bambus (Bambusa multiplex)
Motylnik (Oncidium altissimum)
Kukurydza zwyczajna (Zea mays)
Soja warzywna (Glycine max)
Klon palmowy (Acer palmatum)
Goździk chiński (Diantus chinesis)
Fasola zwykła (Phaseolus vulgaris)
Całość zapakowana w walizkę ułatwiającą przechowywanie i przenoszenie o wymiarach 48x36x6 cm.</t>
  </si>
  <si>
    <t>Królestwo zwierząt - kolekcja okazów</t>
  </si>
  <si>
    <t>PR-EDU-0188</t>
  </si>
  <si>
    <t>https://eduko.pl/116-large_default/krolestwo-zwierzat-kolekcja-20-okazow.jpg</t>
  </si>
  <si>
    <t>Zestaw zawiera 20 okazów zatopionych w przejrzystej i trwałej pleksi ukazujących różnorodność królestwa zwierząt:
Pijawka (Whitmania pigra)
Mątwa (Euprymna morsei)
Pająk (Nephila pilipes)
Skolopendra (Scolopendra subspini)
Krab (Nectocarcinus intigrifrons)
Żuk (Anoplophora chinensis)
Świerszcz (Gryllus testaceus)
Karaluch (Periplaneta americanus)
Osa (Vespa velutina)
Pluskwa (Eusthenes cupreus)
Cykada (Cryptoympana atrata)
Modliszka (Hierodula petellifera)
Motyl (Tirumala limniace)
Ważka (Crocothemis servillia)
Patyczak (Diapheromera femorata)
Ryba (Xiphophorus helleri)
Żaba (Rana rugulosa)
Wąż (Enhydris chinensis)
Ptak (Zosterops japonica)
Nietoperz (Pipistre abramus)</t>
  </si>
  <si>
    <t>Świat stawonogów - kolekcja okazów</t>
  </si>
  <si>
    <t>PR-EDU-0189</t>
  </si>
  <si>
    <t>https://eduko.pl/118-large_default/swiat-stawonogow-kolekcja-16-okazow.jpg</t>
  </si>
  <si>
    <t>Zestaw zawiera 16 okazów (w tym dwa cykle rozwojowe) zatopionych w przejrzystej i trwałej pleksi ukazujących różnorodność stawonogów:
• Chrząszcz (Trigonophorus rothschildi)
• Modliszka (Hierodula petellifera)
• Szerszeń (Vespa mandarina)
• Mrówka (Pheidologeton latinodus)
• Motyl (Danus gentia)
• Żuk (Anoplophora chinensis)
• Cykada (Cryptoympana atrata)
• Pluskwiak (Eusthenes cupreus)
• Pająk (Argiope bruennichi)
• Ważka różnoskrzydłe (Brachythemis contaninata)
• Świerszcz (Teleogrylius emma)
• Karaluch (Periplaneta australasiae)
• Patyczak (Diapheromera femorata)
• Mucha (Delia antqua)
• Jedwabnik - rozwój (Bomombyx mandarina)
• Konik polny - rozwój (Cantantops splendens)
Całość zapakowana w walizkę ułatwiającą przechowywanie i przenoszenie o wymiarach 48x36x6 cm.</t>
  </si>
  <si>
    <t>Fauna morska - kolekcja okazów</t>
  </si>
  <si>
    <t>PR-EDU-0190</t>
  </si>
  <si>
    <t>https://eduko.pl/144-large_default/fauna-morska-kolekcja-8-okazow.jpg</t>
  </si>
  <si>
    <t>Zestaw zawiera 8 okazów zatopionych w przejrzystej i trwałej pleksi ukazujących różnorodność fauny morskiej:
Rak pustelnik w muszli
• Muszla
• Homar
• Ukwiał
• Mątwa
• Krab
• Małż
• Rozgwiazda
Całość zapakowana w pudełko ułatwiające przechowywanie i przenoszenie o wymiarach 34x25x4 cm.</t>
  </si>
  <si>
    <t>Królestwo zwierząt - milowe kroki ewolucji</t>
  </si>
  <si>
    <t>PR-EDU-0191</t>
  </si>
  <si>
    <t>https://eduko.pl/148-large_default/krolestwo-zwierzat-milowe-kroki-ewolucji.jpg</t>
  </si>
  <si>
    <t>Zestaw zawiera 12 okazów zatopionych w przejrzystej i trwałej pleksi ukazujących milowe kroki ewolucyjnej drogi w królestwie zwierząt:
• pantofelek (Paramecium caudatum)
• ukwiał (Haliplanella luciae)
• tasiemiec uzbrojony (Taenia solium)
• gliska ludzka (Ascaris lumbricoides)
• pijawka (Whitmania pigra)
• mątwa (Euprymna berryi)
• skorpion (Buthus martensii)
• ryba (Puntius tetrazona)
• żaba (Rana limnocharis)
• żółw (Trachemys scripta)
• ptak (Zosterops japonicus)
• mysz (Mus musculus)
Całość zapakowana w pudełko ułatwiające przechowywanie i przenoszenie o wymiarach 34x25x4 cm.</t>
  </si>
  <si>
    <t>Szkiełka podstawowe - krawędzie szlifowane</t>
  </si>
  <si>
    <t>Szkiełka mikroskopowe</t>
  </si>
  <si>
    <t>PR-EDU-0192</t>
  </si>
  <si>
    <t>Szkiełka nakrywkowe okrągłe 20 mm</t>
  </si>
  <si>
    <t>PR-EDU-0193</t>
  </si>
  <si>
    <t>Szkiełka nakrywkowe kwadratowe 22x22</t>
  </si>
  <si>
    <t>PR-EDU-0194</t>
  </si>
  <si>
    <t>Szkiełka nakrywkowe prostokątne 24x60</t>
  </si>
  <si>
    <t>PR-EDU-0195</t>
  </si>
  <si>
    <t>Struktura molekularna - zestaw do budowy modeli cząsteczek chemicznych</t>
  </si>
  <si>
    <t>Chemia</t>
  </si>
  <si>
    <t>PR-EDU-0196</t>
  </si>
  <si>
    <t>https://eduko.pl/674-large_default/struktura-molekularna-zestaw-do-budowy-modeli-czastek-chemicznych.jpg</t>
  </si>
  <si>
    <t>Zestaw umożliwiający budowę modeli związków chemicznych pomaga unaocznić wiązania między atomami w trzech wymiarach. Samodzielna praca uczniów z modelami pomoże im przyswoić podstawowe pojęcia z dziedziny chemii i wyrobi w nich wyobraźnię przydatną w tej dziedzinie nauki. Atomy pierwiastków reprezentowane są przez kolorowe kule z otworami a wiązania- przez łączniki 4 różnych rodzajów; tym samym zestaw do konstrukcji modeli pozwala na zaakcentowanie różnorodności wiązań ze względu na ich naturę. W zależności od przyjętej interpretacji elementy zestawu łączyć można na wiele sposobów budując szeroką gamę struktur chemii organicznej i nieorganicznej. W zestawie znajdują się modele atomów o różnych ilościach otworów co pomaga w zwizualizowaniu np. wartościowości pierwiastków: białe, zielone i szare modele reprezentują jednowartościowy wodór lub pierwiastki najczęściej przybierające w związkach wartościowość 1 np. chlor, brom lub jod, "dwuwartościowe", "trójwartościowe" i "czterowartościowe" czarne modele reprezentują wg potrzeb np. chrom lub żelazo, czerwone i żółte kule reprezentują dwuwartościowe pierwiastki np. tlen lub cynk, niebieskie modele pozwalają na zbudowanie związków z pierwiastkami przybierającymi maksymalnie 3 wartościowość np. miedzią. Przy pomocy zestawu można także budować pierwiastki w oparciu o liczbę elektronów walencyjnych- odczytujemy wtedy liczbę otworów w kulkach jako liczbę elektronów walencyjnych a patyczki pozwalają na pokazanie wiązań pojedynczych (najkrótsze łączniki), podwójnych (krótkie, białe łączniki), potrójnych (jasnoszare łączniki o średniej długości) oraz wodorowych (najdłuższe). Łącznie zestaw zawiera 156 elementów:
• 32szt białych modeli atomu o średnicy 17mm z 1 otworem
• 2szt czarnych modeli atomu o średnicy 23mm z 2 otworami
• 12szt czarnych modeli atomu o średnicy 23mm z 3 otworami
• 16szt czarnych modeli atomu o średnicy 23mm z 4 otworami
• 6szt czerwonych modeli atomu o średnicy 23mm z 2 otworami
• 4szt niebieskich modeli atomu o średnicy 23mm z 3 otworami
• 2szt żółtych modeli atomu o średnicy 23mm z 2 otworami
• 4szt zielonych modeli atomu o średnicy 23mm z 1 otworem
• 2szt szarych modeli atomu o średnicy 23mm z 1 otworem
• 16szt łączników o długości 43mm
• 30szt łączników o długości 27mm
• 20szt łączników o długości 11mm
• 10szt łączników o długości 13mm
Całość zapakowana w solidne, plastikowe pudełko.</t>
  </si>
  <si>
    <t>Model budowy - grafit</t>
  </si>
  <si>
    <t>PR-EDU-0197</t>
  </si>
  <si>
    <t>https://eduko.pl/675-large_default/grafit-model-budowy.jpg</t>
  </si>
  <si>
    <t>Trójwymiarowy model charakterystycznej struktury krystalicznej grafitu zbudowany z czarny plastikowych kulek obrazujących atomy węgla i łączników. Ilość elementów modelu pozwala na zbudowanie pomocy o wymiarach 28x24x24,5 cm.</t>
  </si>
  <si>
    <t>Model budowy - fuleren</t>
  </si>
  <si>
    <t>PR-EDU-0198</t>
  </si>
  <si>
    <t>https://eduko.pl/676-large_default/fuleren-c60-model-budowy.jpg</t>
  </si>
  <si>
    <t>Trójwymiarowy model charakterystycznej struktury krystalicznej fulerenu C60 zbudowany z kulek obrazujących atomy węgla i łączników. Model w kształcie dwudziestościanu ściętego ma średnicę 25 cm.</t>
  </si>
  <si>
    <t>Model budowy - diament</t>
  </si>
  <si>
    <t>PR-EDU-0199</t>
  </si>
  <si>
    <t>https://eduko.pl/705-large_default/ropa-i-produkty-jej-przerobki.jpg</t>
  </si>
  <si>
    <t>W estetycznej, drewnianej skrzyneczce umieszczone są na stałe modele i próbki ukazujące ropę naftową i jej pochodne a łączące próbki schematy ukazują proces powstawania produktów przetworzonych. Etui jest w rozmiarze 30x21x5 cm.</t>
  </si>
  <si>
    <t>Węgiel i produkty jego przeróbki</t>
  </si>
  <si>
    <t>PR-EDU-0200</t>
  </si>
  <si>
    <t>https://eduko.pl/704-large_default/wegiel-i-produkty-jego-przerobki.jpg</t>
  </si>
  <si>
    <t>W estetycznej, drewnianej skrzyneczce umieszczone są na stałe próbki ukazujące produkty uzyskiwane podczas przeróbki węgla bitumicznego. Rozmiar skrzynki: 30x21x5 cm.</t>
  </si>
  <si>
    <t>Ropa i produkty jej przeróbki</t>
  </si>
  <si>
    <t>PR-EDU-0201</t>
  </si>
  <si>
    <t>Paliwo</t>
  </si>
  <si>
    <t>PR-EDU-0202</t>
  </si>
  <si>
    <t>https://eduko.pl/707-large_default/paliwo.jpg</t>
  </si>
  <si>
    <t>W estetycznej, drewnianej skrzyneczce umieszczone są na stałe modele i próbki ukazujące paliwa jakie są stosowane w dzisiejszym przemyśle. Etui jest w rozmiarze 30x21x5 cm.</t>
  </si>
  <si>
    <t>Metal i jego stopy</t>
  </si>
  <si>
    <t>PR-EDU-0203</t>
  </si>
  <si>
    <t>https://eduko.pl/710-large_default/metale-i-chi-stopy.jpg</t>
  </si>
  <si>
    <t>W estetycznej, drewnianej skrzyneczce umieszczone są na stałe modele i próbki ukazujące metale i ich stopy. Etui jest w rozmiarze 30x21x5 cm.</t>
  </si>
  <si>
    <t>Aluminium</t>
  </si>
  <si>
    <t>PR-EDU-0204</t>
  </si>
  <si>
    <t>https://eduko.pl/711-large_default/aluminium.jpg</t>
  </si>
  <si>
    <t>W estetycznej, drewnianej skrzyneczce umieszczone są na stałe modele i próbki ukazujące substraty konieczne do produkcji aluminium, różne rodzaje tego materiału i ich przykładowe zastosowania. Łączące próbki schematy ukazują proces wytwarzania aluminium. Etui jest w rozmiarze 30x21x5 cm.</t>
  </si>
  <si>
    <t>Włókno</t>
  </si>
  <si>
    <t>PR-EDU-0205</t>
  </si>
  <si>
    <t>https://eduko.pl/714-large_default/wlokno.jpg</t>
  </si>
  <si>
    <t>W estetycznej, drewnianej skrzyneczce umieszczone są na stałe modele i próbki ukazujące różne rodzaje włókien a łączące próbki schematy ukazują proces produkcji włókien i produkty ich przerobu. Etui jest w rozmiarze 30x21x5 cm.</t>
  </si>
  <si>
    <t>Plastik</t>
  </si>
  <si>
    <t>PR-EDU-0206</t>
  </si>
  <si>
    <t>https://eduko.pl/715-large_default/plastik.jpg</t>
  </si>
  <si>
    <t>W estetycznej, drewnianej skrzyneczce umieszczone są na stałe modele i próbki ukazujące tworzywa sztuczne i ich możliwe zastosowania. Etui jest w rozmiarze 30x21x5 cm.</t>
  </si>
  <si>
    <t>Szkło</t>
  </si>
  <si>
    <t>PR-EDU-0207</t>
  </si>
  <si>
    <t>https://eduko.pl/716-large_default/szklo-i-produkty-szklane.jpg</t>
  </si>
  <si>
    <t>W estetycznej, drewnianej skrzyneczce umieszczone są na stałe modele i próbki ukazujące substraty konieczne do produkcji szkła, różne rodzaje szkła i ich pochodne. Etui jest w rozmiarze 30x21x5 cm.</t>
  </si>
  <si>
    <t>Żelazo i stal</t>
  </si>
  <si>
    <t>PR-EDU-0208</t>
  </si>
  <si>
    <t>https://eduko.pl/719-large_default/zelazo-i-stal.jpg</t>
  </si>
  <si>
    <t>W estetycznej, drewnianej skrzyneczce umieszczone są na stałe modele i próbki ukazujące substraty konieczne do produkcji żelaza, różne rodzaje tego materiału i ich przykładowe zastosowania. Łączące próbki schematy ukazują proces wytwarzania żelaza. Etui jest w rozmiarze 30x21x5 cm.</t>
  </si>
  <si>
    <t>Kulki newtona</t>
  </si>
  <si>
    <t>Fizyka</t>
  </si>
  <si>
    <t>PR-EDU-0209</t>
  </si>
  <si>
    <t>Pałeczka elektrostatyczna szklana - jedwab</t>
  </si>
  <si>
    <t>PR-EDU-0210</t>
  </si>
  <si>
    <t>https://eduko.pl/722-large_default/paleczka-elektrostatyczna-szklana-jedwab.jpg</t>
  </si>
  <si>
    <t>Produkt służy do przeprowadzania doświadczeń z elektrostatyki. Pozwala on na wytworzenie niedużego ładunku elektrycznego przez tarcie szkła jedwabiem. Szkło elektryzuje się dodatnio.</t>
  </si>
  <si>
    <t>Pałeczka elektrostatyczna ebonitowa - wełna</t>
  </si>
  <si>
    <t>PR-EDU-0211</t>
  </si>
  <si>
    <t>https://eduko.pl/723-large_default/paleczka-elektrostatyczna-ebonitowa-welna.jpg</t>
  </si>
  <si>
    <t>Produkt służy do przeprowadzania doświadczeń z elektrostatyki. Pozwala on na wytworzenie niedużego ładunku elektrycznego przez tarcie ebonitu wełną. Ebonit elektryzuje się ujemnie.</t>
  </si>
  <si>
    <t>Magnes podkowiasty - 10x5x2cm</t>
  </si>
  <si>
    <t>PR-EDU-0212</t>
  </si>
  <si>
    <t>https://eduko.pl/724-large_default/magnes-podkowiasty-10x5x2-cm.jpg</t>
  </si>
  <si>
    <t>Magnes podkowiasty to jedna z podstawowych pomocy naukowych stosowanych w szeregu doświadczeń z magnetyzmu. Magnes ma 10 cm długości i 5 cm szerokości w najszerszym miejscu.</t>
  </si>
  <si>
    <t>Zestaw kamertonów</t>
  </si>
  <si>
    <t>PR-EDU-0213</t>
  </si>
  <si>
    <t>https://eduko.pl/725-large_default/kamertony-rezonujace-zestaw-kamertonow.jpg</t>
  </si>
  <si>
    <t>Zestaw zawiera 2 kamertony z pudełkami rezonansowym oraz młoteczek gumowy do pobudzania kamertonu do drgań. Przesuwny obciążnik na jednym z ramion kamertonu umożliwia niewielką zmianę częstotliwości drgań. Jeden może być stosowany np. do demonstracji powstawania fal akustycznych, a wraz z drugim takim samym kamertonem (tworzą parę kamertonów rezonujących) do demonstracji zjawiska rezonansu oraz zjawiska dudnienia. Wymiary pojedynczego kamertonu: 18x9x25 cm.</t>
  </si>
  <si>
    <t>Dynamometr 1N</t>
  </si>
  <si>
    <t>PR-EDU-0214</t>
  </si>
  <si>
    <t>https://eduko.pl/726-large_default/dynamometr-1n.jpg</t>
  </si>
  <si>
    <t>Dynamometr do pomiaru wartości działającej siły. Produkt posiada skalę wyrażoną w Niutonach od 0 do 1N.</t>
  </si>
  <si>
    <t>Dynamometr 2N</t>
  </si>
  <si>
    <t>PR-EDU-0215</t>
  </si>
  <si>
    <t>https://eduko.pl/727-large_default/dynamometr-2n.jpg</t>
  </si>
  <si>
    <t>Dynamometr do pomiaru wartości działającej siły. Produkt posiada skalę wyrażoną w Niutonach od 0 do 2N.</t>
  </si>
  <si>
    <t>Dynamometr 5N</t>
  </si>
  <si>
    <t>PR-EDU-0216</t>
  </si>
  <si>
    <t>https://eduko.pl/728-large_default/dynamometr-5n.jpg</t>
  </si>
  <si>
    <t>Dynamometr do pomiaru wartości działającej siły. Produkt posiada skalę wyrażoną w Niutonach od 0 do 5N.</t>
  </si>
  <si>
    <t>Dynamometr 10N</t>
  </si>
  <si>
    <t>PR-EDU-0217</t>
  </si>
  <si>
    <t>https://eduko.pl/729-large_default/dynamometr-10n.jpg</t>
  </si>
  <si>
    <t>Dynamometr do pomiaru wartości działającej siły. Produkt posiada skalę wyrażoną w Niutonach od 0 do 10N.</t>
  </si>
  <si>
    <t>Zestaw do demonstracji prawa Archimedesa</t>
  </si>
  <si>
    <t>PR-EDU-0218</t>
  </si>
  <si>
    <t>https://eduko.pl/730-large_default/zestaw-do-demonstracji-prawa-archimedesa.jpg</t>
  </si>
  <si>
    <t>Prawo Archimedesa – podstawowe prawo hydro i aerostatyki określające siłę wyporu. Zestaw składa się z pojemnika głównego z rurką odprowadzającą, dwóch wyskalowanych pojemników, które posłużyć mogą za zlewki, obciążników a także sprężyny z zaczepem.</t>
  </si>
  <si>
    <t>Igła magnetyczna (2 szt - zestaw)</t>
  </si>
  <si>
    <t>PR-EDU-0219</t>
  </si>
  <si>
    <t>https://eduko.pl/731-large_default/igla-magnetyczna-zestaw-2-sztuk.jpg</t>
  </si>
  <si>
    <t>Igła magnetyczna jest niewielkim magnesem osadzonym na podstawie w sposób umożliwiającym swobodny obrót. Ta pomoc dydaktyczna znajduje zastosowanie w szeregu doświadczeń nie tylko na lekcjach fizyki podczas prezentowanie reakcji lekkiego magnesu na pole magnetyczne wytwarzane np. przez przewodnik z prądem ale też na zajęciach z przyrody i geografii ponieważ wskazuje kierunek ziemskiego pola magnetycznego. Średnica podstawy: 6,5 cm.</t>
  </si>
  <si>
    <t>Elektromagnes w krztałcie litery U</t>
  </si>
  <si>
    <t>PR-EDU-0220</t>
  </si>
  <si>
    <t>https://eduko.pl/732-large_default/elektromagnes-w-ksztalcie-litery-u.jpg</t>
  </si>
  <si>
    <t>Elektromagnes to podstawowe wyposażenie pracowni fizycznej w szkołach podstawowych i liceach. Jest to urządzenie, które prezentuje związek między elektrycznością a magnetyzmem. Cewka np. z drutu miedzianego nawinięta jest na rdzeń ferromagnetyczny. Rdzeń zwiększa natężenie pola magnetycznego generowanego przez płynący prąd.</t>
  </si>
  <si>
    <t>Prosty silnik prądu stałego z trwałymi magnesami</t>
  </si>
  <si>
    <t>PR-EDU-0221</t>
  </si>
  <si>
    <t>https://eduko.pl/733-large_default/prosty-silnik-pradu-stalego-z-trwalymi-magnesami.jpg</t>
  </si>
  <si>
    <t>Silnik prądu stałego jest silnikiem elektrycznym zasilanym prądem stałym i służy do zamiany energii elektrycznej na energię mechaniczną. Wirnik silnika znajduje się w polu magnetycznym, pomiędzy magnesami zwróconymi do siebie różnoimiennymi biegunami. Po połączeniu źródła prądu do uzwojenia wirnika poprzez komutator i szczotki, na wirnik działa już para siła elektrodynamicznych. Lewa strona wirnika jest odpychana przez lewy biegun trwałego magnesu w prawo, powodując obrót wirnika do pozycji pionowej. W tej pozycji szczotki nie zasilają wirnika więc moment obrotowy jest równy zero. Ponieważ jednak obrót wirnika jest gwałtowny, w wyniku bezwładności mija on pozycję pionową. Po przejściu pionowej pozycji wirnika, szczotki dotykają styków komutatora ale odwrotnie- zmienia się kierunek płynącego przez elektromagnesy wirnika prądu, zmieniając kierunek wytworzonego pola magnetycznego. Ruch wirnika jest więc kontynuowany w tym samym kierunku.</t>
  </si>
  <si>
    <t>Magnes sztabkowy 170*20*10mm (2 szt zestaw)</t>
  </si>
  <si>
    <t>PR-EDU-0222</t>
  </si>
  <si>
    <t>https://eduko.pl/736-large_default/magnes-sztabkowy-170x20x10-mm-zestaw-2-sztuk.jpg</t>
  </si>
  <si>
    <t>Magnes sztabkowy to jedna z podstawowych pomocy naukowych stosowanych w szeregu doświadczeń z magnetyzmu. W zestawie znajdują się 2 sztuki magnesu o wymiarach 170x20x10 mm.</t>
  </si>
  <si>
    <t>Magnes sztabkowy 115*15*9mm (2 szt zestaw)</t>
  </si>
  <si>
    <t>PR-EDU-0223</t>
  </si>
  <si>
    <t>https://eduko.pl/737-large_default/magnes-sztabkowy-115x15x9-mm-zestaw-2-sztuk.jpg</t>
  </si>
  <si>
    <t>Magnes sztabkowy to jedna z podstawowych pomocy naukowych stosowanych w szeregu doświadczeń z magnetyzmu. W zestawie znajdują się 2 sztuki magnesu o wymiarach 115x15x9 mm.</t>
  </si>
  <si>
    <t>Zestaw do prezentacji pola magnetycznego</t>
  </si>
  <si>
    <t>PR-EDU-0224</t>
  </si>
  <si>
    <t>https://eduko.pl/738-large_default/zestaw-do-prezentacji-pola-magnetycznego.jpg</t>
  </si>
  <si>
    <t>Pomoc dydaktyczna pozwala na unaocznienie uczniom przebiegu linii sił pola magnetycznego. W szczelnie zamkniętych, przezroczystych pojemnikach znajduje się płyn z opiłkami, które reagują ruchem podczas zbliżania magnesu. Możliwość samodzielnego przeprowadzenia doświadczenia i sprawdzenia na własną rękę zakładanego przez siebie hipotetycznego przebiegu linii sił pola magnetycznego uatrakcyjni lekcję i aktywizuje nawet obojętnych uczniów.</t>
  </si>
  <si>
    <t>Zestaw do prezentacji pola elektromagnetycznego</t>
  </si>
  <si>
    <t>PR-EDU-0225</t>
  </si>
  <si>
    <t>https://eduko.pl/742-large_default/zestaw-do-prezentacji-pola-elektromagnetycznego.jpg</t>
  </si>
  <si>
    <t>Pomoc dydaktyczna  pozwala na unaocznienie uczniom przebiegu linii sił pola elektromagnetycznego. Uwięzione między warstwami pleksi opiłki reagują na pole elektromagnetyczne powstałe po przyłożeniu napięcia do zwojnic. Możliwość samodzielnego przeprowadzenia doświadczenia i sprawdzenia na własną rękę zakładanego przez siebie hipotetycznego przebiegu linii sił pola uatrakcyjni lekcję i aktywizuje nawet obojętnych uczniów. W skład zestawu wchodzą 3 przyrządy o różnych kształtach cewki.</t>
  </si>
  <si>
    <t>Elektroskop Pointnera</t>
  </si>
  <si>
    <t>PR-EDU-0226</t>
  </si>
  <si>
    <t>https://eduko.pl/744-large_default/elektroskop-pointera.jpg</t>
  </si>
  <si>
    <t>Elektroskop jest prostym urządzeniem służącym do wykrywania ładunku elektrycznego i napięcia czyli różnicy potencjałów. Zasada jego działania opiera się na prawie Coulomba a konkretnie odpychaniu się jednoimiennych ładunków elektrycznych. Urządzenie to jest podstawowym wyposażeniem szkolnej pracowni fizycznej. Przy pomocy elektroskopu przeprowadzić można szereg doświadczeń z elektrostatyki. Średnica obudowy: 17cm, wysokość urządzenia: 27cm.</t>
  </si>
  <si>
    <t>Pojazd solarny</t>
  </si>
  <si>
    <t>PR-EDU-0227</t>
  </si>
  <si>
    <t>https://eduko.pl/745-large_default/pojazd-solarny.jpg</t>
  </si>
  <si>
    <t>Ta prosta zabawka pozwoli obserwować siłę drzemiącą w energii słonecznej i wprowadzić dziecko w często poruszany na forum publicznym temat energii odnawialnej. Pojazd napędzany jest energią standardowej baterii lub baterii słonecznej. System umocowania baterii solarnej pozwala na ustawienie panelu pod każdym kątem. Wymiary pojazdu: 21x12x9 cm.</t>
  </si>
  <si>
    <t>Koło wodne</t>
  </si>
  <si>
    <t>PR-EDU-0228</t>
  </si>
  <si>
    <t>https://eduko.pl/747-large_default/kolo-wodne.jpg</t>
  </si>
  <si>
    <t>Koło wodne to urządzenie poruszane siłą naporu wody i w ten sposób przekształcające energię potencjalną w energię kinetyczną ruchu obrotowego. Pomoc dydaktyczna firmy EDUKO prezentuje zasadę działania turbiny wodnej i przybliża uczniom temat energii odnawialnej. Średnica koła:14,5 cm. Wysokość urządzenia: 22,5cm.</t>
  </si>
  <si>
    <t>Waga szkolna (500g)</t>
  </si>
  <si>
    <t>PR-EDU-0229</t>
  </si>
  <si>
    <t>https://eduko.pl/749-thickbox_default/waga-szkolna-szalkowa-z-odwaznikami-500g.jpg</t>
  </si>
  <si>
    <t>Solidna waga o wymiarach całkowitych 25x7,5x19 cm wykonana została ze stali. Jedynym plastikowym elementem są dołączone do wagi szalki o średnicy 12 cm. Waga posiada czytelną skalę i regulację dzięki której urządzenie można szybko i łatwo wypoziomować. Dodatkowo do wagi dodane są obciążniki o masie całkowitej 500g.</t>
  </si>
  <si>
    <t>Dysk Newtona</t>
  </si>
  <si>
    <t>PR-EDU-0230</t>
  </si>
  <si>
    <t>https://eduko.pl/753-large_default/dysk-newtona.jpg</t>
  </si>
  <si>
    <t>Tarcza Newtona pozwala na zaprezentowanie addytywnego mieszania barw i bezwładności wzroku. Pomoc dydaktyczna pozwala tym samym na przeprowadzenie doświadczeń z dziedziny optyki i fizjologii wzroku. Tarcza ma średnicę 14 cm.</t>
  </si>
  <si>
    <t>Igły magnetyczne - zestaw 10szt</t>
  </si>
  <si>
    <t>PR-EDU-0231</t>
  </si>
  <si>
    <t>Zestaw - ta sama objętość a inna waga</t>
  </si>
  <si>
    <t>PR-EDU-0232</t>
  </si>
  <si>
    <t>https://eduko.pl/754-large_default/ta-sama-objetosc-a-inna-waga-zestaw.jpg</t>
  </si>
  <si>
    <t>Zestaw do doświadczeń.</t>
  </si>
  <si>
    <t>Pojemniki do pomiaru objętości</t>
  </si>
  <si>
    <t>PR-EDU-0233</t>
  </si>
  <si>
    <t>https://eduko.pl/755-large_default/pojemniki-do-pomiaru-objetosci.jpg</t>
  </si>
  <si>
    <t>Zestaw zawiera 5 pojemników z mocnego przezroczystego tworzywa o różnych pojemnościach (1000ml, 500ml, 250ml, 100ml, 50ml).</t>
  </si>
  <si>
    <t>Dynamometr 20N</t>
  </si>
  <si>
    <t>PR-EDU-0234</t>
  </si>
  <si>
    <t>Dynamometr 50N</t>
  </si>
  <si>
    <t>PR-EDU-0235</t>
  </si>
  <si>
    <t>https://eduko.pl/756-large_default/dynamometr-50n.jpg</t>
  </si>
  <si>
    <t>Dynamometr do pomiaru wartości działającej siły. Produkt posiada skalę wyrażoną w Niutonach od 0 do 50N.</t>
  </si>
  <si>
    <t>Dynamometr 100N</t>
  </si>
  <si>
    <t>PR-EDU-0236</t>
  </si>
  <si>
    <t>https://eduko.pl/757-large_default/dynamometr-100n.jpg</t>
  </si>
  <si>
    <t>Dynamometr do pomiaru wartości działającej siły. Produkt posiada skalę wyrażoną w Niutonach od 0 do 100N.</t>
  </si>
  <si>
    <t>Interaktywny model atomu wg Bohra</t>
  </si>
  <si>
    <t>PR-EDU-0237</t>
  </si>
  <si>
    <t>Podstawowe obwody elektryczne - zestaw</t>
  </si>
  <si>
    <t>PR-EDU-0238</t>
  </si>
  <si>
    <t>Maszyna elektrostatyczna</t>
  </si>
  <si>
    <t>PR-EDU-0239</t>
  </si>
  <si>
    <t>Woltomierz analogowy</t>
  </si>
  <si>
    <t>PR-EDU-0240</t>
  </si>
  <si>
    <t>Demonstrator linii pola magnetycznego</t>
  </si>
  <si>
    <t>PR-EDU-0241</t>
  </si>
  <si>
    <t>Model ruchu obiegowego ziemi</t>
  </si>
  <si>
    <t>Geografia</t>
  </si>
  <si>
    <t>PR-EDU-0242</t>
  </si>
  <si>
    <t>https://eduko.pl/758-large_default/model-ruchu-obiegowego-ziemi.jpg</t>
  </si>
  <si>
    <t>Popularny, ruchomy model wykorzystywany na lekcjach geografii i przyrody pomoże zobrazować jak w trakcie całego roku zmienia się kąt padania promieni słonecznych w układzie Słońca-Ziemia-Księżyc, a więc z czego wynika istnienie pór roku, faz księżyca, zaćmień Słońca i Księżyca. Model wprawiany jest w ruch ręcznie a żarówka znajdująca się w „Słońcu” i oświecająca „Ziemię” zasilana jest na baterie. Średnica podstawy wynosi 15 cm, zaś wysokość całego modelu to 28 cm. Średnica "Słońca" wynosi 10 cm. Baterie nie są dołączone do zestawu.</t>
  </si>
  <si>
    <t>Model układu słonecznego</t>
  </si>
  <si>
    <t>PR-EDU-0243</t>
  </si>
  <si>
    <t>Model poziomic i warstwic</t>
  </si>
  <si>
    <t>PR-EDU-0244</t>
  </si>
  <si>
    <t>https://eduko.pl/760-large_default/model-poziomic-i-warstwic.jpg</t>
  </si>
  <si>
    <t>Ten znacznych rozmiarów, rozkładany model unaoczni młodszym uczniom czym w kartografii są poziomice nazywane także w geodezji warstwicami. Nakładanie kolejnych "pięter" podzielonych cięciem poziomicowym zaktywizuje uczniów i utrwali ich wiedzę. Całkowite wymiary modelu: 56,5x43,5x18,5 cm.</t>
  </si>
  <si>
    <t>Model pofałdowania terenu i jego zmian geomorfologicznych</t>
  </si>
  <si>
    <t>PR-EDU-0245</t>
  </si>
  <si>
    <t>https://eduko.pl/763-large_default/model-pofaldowania-terenu-i-jego-zmian-geomorfologicznych.jpg</t>
  </si>
  <si>
    <t xml:space="preserve">Ten znacznych rozmiarów, rozkładany model unaoczni młodszym uczniom rzeźbę powierzchni Ziemi i zainteresuje ich nie tylko opisem form geologicznych ale też genezą i procesem przekształceń tych form. Możliwość obserwacji i bezpośredniego zbadania pomocy dydaktycznej wykonanej z trwałego tworzywa zaktywizuje uczniów i utrwali ich wiedzę. Całkowite wymiary modelu: 45x20x17 cm.
</t>
  </si>
  <si>
    <t>Model wulkanu</t>
  </si>
  <si>
    <t>PR-EDU-0246</t>
  </si>
  <si>
    <t>https://eduko.pl/765-large_default/model-wulkanu.jpg</t>
  </si>
  <si>
    <t>Dzięki temu modelowi uczniowie szkół podstawowych będą mogli przeanalizować budowę stożka wulkanicznego. Pomoc dydaktyczna może też posłużyć do zwizualizowania sposobu powstawania wulkanów. Całkowite wymiary modelu: 46x18,5x18 cm.</t>
  </si>
  <si>
    <t>Skały i minerały  - zestaw 50 szt.</t>
  </si>
  <si>
    <t>PR-EDU-0247</t>
  </si>
  <si>
    <t>https://eduko.pl/767-thickbox_default/skaly-i-mineraly-zestaw-50-sztuk.jpg</t>
  </si>
  <si>
    <t>Rodzaje gleb - próbki gleb</t>
  </si>
  <si>
    <t>PR-EDU-0248</t>
  </si>
  <si>
    <t>Obieg wody w przyrodzie - model funkcjonalny</t>
  </si>
  <si>
    <t>PR-EDU-0249</t>
  </si>
  <si>
    <t>https://eduko.pl/769-thickbox_default/obieg-wody-w-przyrodzie.jpg</t>
  </si>
  <si>
    <t>Model o wymiarach 45x34x12 cm pozwala na demonstrację uczniom obiegu wody w przyrodzie. Dzięki tej pomocy dydaktycznej  w łatwy sposób można wyjaśnić dzieciom skąd bierze się deszcz lub skąd się bierze woda w rzece. Do pojemnika w kształcie chmury należy włożyć kostki lodu a do podstawy wlać wodę. Podstawę przykrywamy i ustawiamy pod lampą, która imituje Słońce i emitowaną przez nie energię cieplną. Obydwa te czynniki dają efekt zbliżony do tego w naturze– woda zaczyna krążyć w tym miniaturowym środowisku, pada deszcz z chmury, tworzą się potoki górskie, następuje spływ wody po stokach gór, jej parowanie w zbiornikach i unoszenie się pary wodnej do góry.</t>
  </si>
  <si>
    <t>Ogrodowa stacja pogody</t>
  </si>
  <si>
    <t>PR-EDU-0250</t>
  </si>
  <si>
    <t>Przenośna stacja pogody</t>
  </si>
  <si>
    <t>PR-EDU-0251</t>
  </si>
  <si>
    <t>Trójdzielna komora kompostowa</t>
  </si>
  <si>
    <t>PR-EDU-0252</t>
  </si>
  <si>
    <t>Siatki brył i figur geometrycznych - zestaw 8 szt.</t>
  </si>
  <si>
    <t>Matematyka</t>
  </si>
  <si>
    <t>PR-EDU-0253</t>
  </si>
  <si>
    <t>Zestaw 8 siatek geometrycznych pozwala na zaprezentowanie uczniom zależności między figurami płaskimi a przestrzennymi. Dzięki temu zestaw firmy EDUKO ułatwia przyswojenie kształtu brył i wyrabia wyobraźnię przestrzenna. Siatki umieszczone zostały we wspólnej, przejrzystej plastikowej formie ułatwiającej złożenie brył. Zestaw jest idealny do prezentacji pól i objętości figur przestrzennych.</t>
  </si>
  <si>
    <t>Zestaw do tworzenia brył obrotowych</t>
  </si>
  <si>
    <t>PR-EDU-0254</t>
  </si>
  <si>
    <t>Rośliny - cykl rozwojowy roślin magnetyczny</t>
  </si>
  <si>
    <t>Biologia</t>
  </si>
  <si>
    <t>PR-EDU-0255</t>
  </si>
  <si>
    <t>Motyl - cykl rozwojowy motyla magnetyczny</t>
  </si>
  <si>
    <t>PR-EDU-0256</t>
  </si>
  <si>
    <t>Żaba - cykl rozwojowy żaby magnetyczny</t>
  </si>
  <si>
    <t>PR-EDU-0257</t>
  </si>
  <si>
    <t>Flora ojczysta - program multimedialny</t>
  </si>
  <si>
    <t>Programy multimedialne</t>
  </si>
  <si>
    <t>PR-EDU-0258</t>
  </si>
  <si>
    <t>https://eduko.pl/653-thickbox_default/flora-ojczysta-wersja-rozszerzona.jpg</t>
  </si>
  <si>
    <t>Flora Ojczysta jest nowoczesnym programem multimedialnym adresowanym do szerokiego kręgu odbiorców: uczniów, nauczycieli, studentów, miłośników roślin, botaników oraz ekologów. Opracowana przez grupę naukowców polskiej Akademii Nauk posiada bardzo dużą bazę zdjęć roślin występujących na obszarze Polski (kwiaty, owoce, liście itp.). Jest to kompendium wiedzy o poszczególnych gatunkach, zawierające dane m.in. o nazwach naukowych, synonimach, nazwach ludowych, siedliskach, rozmieszczeniu, praktycznym wykorzystaniu roślin. Posiada wbudowane interaktywne narzędzia identyfikacji gatunków i słownik botaniczny, a dzięki ilustrowanemu kluczowi w prosty sposób można dowiedzieć się, jaką roślinę właśnie obserwujemy. Flora Ojczysta doskonale realizuje idee "bawiąc-uczyć" pozwalając korzystającym z niego dzieciom i młodzieży na samodzielną analizę znalezionych roślin. Dzięki niewielkim wymaganiom sprzętowym program można uruchomić na niemalże każdym dostępnym obecnie komputerze. 
Flora ojczysta w wersji rozszerzonej: 
• 1500 gatunków (300 nowych, w tym wiele bardzo rzadkich), 
• przeszło 5000 zdjęć (pokroju, kwiatu, owocu, liścia) - o ok.1500 więcej niż w poprzedniej wersji
• mapy rozmieszczenia gatunków w Polsce - dane literaturowe dotyczące rozmieszczenia gatunków zostały poddane generalizacji i interpolacji. W efekcie specjalnych przekształceń uzyskano cieniowane mapy pokazujące szansę napotkania danego gatunku na terenie kraju. Im mocniejsze cieniowanie, tym większa szansa znalezienia rośliny. Na mapę dystrybucji nałożono sieć rzeczną i granice województw.
• nowe narzędzie identyfikacji - okno wskazania miejsca zbioru okazu - użytkownik w trakcie oznaczania może skorzystać z bazy rozmieszczenia gatunków w Polsce i ograniczyć zestaw gatunków do tych notowanych w miejscu zebrania oznaczanego okazu
• powiększona baza danych morfologicznych (ok. 100 nowych cech)
• nowe drugorzędne (regionalne, ludowe...) nazwy polskie ze źródeł wcześniej nie uwzględnionych
• kilkadziesiąt poprawek usuwających błędy i usterki poprzedniej wersji</t>
  </si>
  <si>
    <t>Monitor interaktywny Newline TruTouch TT-6519RS</t>
  </si>
  <si>
    <t>Monitory interaktywne</t>
  </si>
  <si>
    <t>https://agraf-it.pl/5556-large_default/monitor-interaktywny-newline-trutouch-tt-6519rs-4k-65.jpg</t>
  </si>
  <si>
    <t>• Rozdzielczość 4K 60Hz
• Wbudowany Android 8
• 20 punktów dotyku
• Personalizacja interfejsu
• Bezprzewodowa prezentacja
• Rozpoznawanie obiektowe
• Dynamiczne porty USB
• OTA automatyczne aktualizacje</t>
  </si>
  <si>
    <t>Monitor interaktywny Newline LYRA TT-7521Q</t>
  </si>
  <si>
    <t>https://agraf-it.pl/6137-large_default/nowosc-monitor-newline-lyra-tt-8621q.jpg</t>
  </si>
  <si>
    <t>• Przekątna obrazu 75”
• Rozdzielczość 4K
• Monitor dotykowy z sys. Android 11
• Certyfikowana powłoka antybakteryjn
• Zaawansowany filtr światła niebieskiego
• Podłączanie za pomocą jednego przewodu USB-C
• Rozpoznawanie Obiektowe
• Opcjonalna kamera 4K TC-4N22</t>
  </si>
  <si>
    <t>Monitor interaktywny Newline LYRA TT-8621Q</t>
  </si>
  <si>
    <t>• Przekątna obrazu 86”
• Rozdzielczość 4K
• Monitor dotykowy z sys. Android 11
• Certyfikowana powłoka antybakteryjna
• Zaawansowany filtr światła niebieskiego
• Indywidualne profile użytkowników
• Podłączanie za pomocą jednego przewodu USB-C
• Rozpoznawanie Obiektowe
• Opcjonalna kamera 4K TC-4N22</t>
  </si>
  <si>
    <t>Monitor interaktywny Newline Flex TT-2721AIO</t>
  </si>
  <si>
    <t>https://agraf-it.pl/4849-large_default/newline-flex.jpg</t>
  </si>
  <si>
    <t>• 27-calowy ekran
• Kamera 4K
• Zestaw 8 mikrofonów
• Głośniki 2.1 o mocy 20 W
• Aktywny pisak z technologią Palm Rejection
• Rozdzielczość 4K
• Zmiana kąta nachylenia ekranu
• Plug &amp; play</t>
  </si>
  <si>
    <t>Monitor interaktywny Ideao Hub 24 cale (zawiera pisak elektroniczny)</t>
  </si>
  <si>
    <t>https://agraf-it.pl/6340-large_default/ideao-hub.jpg</t>
  </si>
  <si>
    <t>• 24-calowy ekran
• Rozdzielczość 2560×1440 QHD
• Dotyk P-CAP
• Aktywny pisak z technologią Palm Rejection
• USB-C PowerDelivery
•Plug &amp; Play</t>
  </si>
  <si>
    <t>Monitor interaktywny SILVER 4K UHD 65" z And. 9.0</t>
  </si>
  <si>
    <t>SILVER TE-MP 65</t>
  </si>
  <si>
    <t>https://www.myboard.pl/wp-content/uploads/2021/10/myboard_silver_front_2021-1024x616.png</t>
  </si>
  <si>
    <t>• Przekątna ekranu 65″
• Nowoczesny system ANDROID 9
• DWUSTRONNY PISAK – sam wybierz, jakim stylem chcesz pisać!
• 4K UHD i odświeżanie 60 Hz
• Powierzchnia ze szkła hartowanego 4 mm z matową powłoką antyrefleksyjną
• Nauka programowania dzięki zintegrowanej aplikacji PixBlocks
• Automatyczne aktualizacje OTA
• Odświeżony interfejs użytkownika
• Tryb ochrony wzroku
• Edytowalny pasek skrótów aplikacji
• Platforma myBoard PLUS</t>
  </si>
  <si>
    <t>Monitor interaktywny SILVER 4K UHD 86" z And. 9.0</t>
  </si>
  <si>
    <t>SILVER TE-MP 86</t>
  </si>
  <si>
    <t>• Przekątna ekranu 86″
• Nowoczesny system ANDROID 9
• DWUSTRONNY PISAK – sam wybierz, jakim stylem chcesz pisać!
• 4K UHD i odświeżanie 60 Hz
• Powierzchnia ze szkła hartowanego 4 mm z matową powłoką antyrefleksyjną
• Nauka programowania dzięki zintegrowanej aplikacji PixBlocks
• Automatyczne aktualizacje OTA
• Odświeżony interfejs użytkownika
• Tryb ochrony wzroku
• Edytowalny pasek skrótów aplikacji
• Platforma myBoard PLUS</t>
  </si>
  <si>
    <t xml:space="preserve">Monitor interaktywny myBoard GREY ROCK 75" UHD 4K z And. 11.0 </t>
  </si>
  <si>
    <t xml:space="preserve">GREY ROCK TE-MP 75 </t>
  </si>
  <si>
    <t>https://www.myboard.pl/wp-content/uploads/2023/02/na-strone-grey-rock-1024x635.png</t>
  </si>
  <si>
    <t>• Android 11 – nowoczesny system operacyjny dla monitorów interaktywnych
• Innowacyjna technologia Non Air Gap
• 8 GB pamięci operacyjnej
• ekran 4k UHD z odświeżaniem 60 Hz
• powierzchnia ze szkła hartowanego 4 mm z matową powłoką antyrefleksyjną
• automatyczne aktualizacje OTA – bądź zawsze na bieżąco
• tryb ochrony wzroku
• tryb białej tablicy ułatwiający prowadzenie zajęć
• platforma myBoard PLUS</t>
  </si>
  <si>
    <t>Uchwyt ścienny DB-04 do monitorów od 55 do 86 cali (do 100kg)</t>
  </si>
  <si>
    <t>G540205B020</t>
  </si>
  <si>
    <t>https://agraf-it.pl/6326-thickbox_default/uchwyt-scienny-db-04-do-monitorow-od-55-do-86-cali-do-100kg.jpg</t>
  </si>
  <si>
    <t>• Maksymalne obciążenie: aż 100 kg.
• Odstęp od ściany jedynie: 63 mm.
• Bardzo wysoka jakość wykonania.
• Lakierowanie proszkowe.
• Solidna, metalowa konstrukcja.
• VESA: maks. 800 x 400 mm.</t>
  </si>
  <si>
    <t>Labdisc Fizyka  (11 wbudowanych czujników pomiarowych)</t>
  </si>
  <si>
    <t>Cyfrowe laboratoria Labdisc</t>
  </si>
  <si>
    <t>https://agraf-it.pl/2178-large_default/labdisc-fizyka-11-wbudowanych-czujnikow-pomiarowych.jpg</t>
  </si>
  <si>
    <t>•  Cyfrowe, mobilne laboratorium do fizyki
•  11 wbudowanych czujników
•  Wbudowana pamięć, 1000000 próbek
•  Zasilanie akumulatorem LiPO 3.6 V
•  Wspierane platformy: PC | Mac | iPad | Linux | Android | Chromebook
•  Wyświetlacz LCD | 64 x 128 px
•  Bluetooth V2.0+EDR</t>
  </si>
  <si>
    <t>Labdisc Uniwersalny (13 wbudowanych czujników pomiarowych)</t>
  </si>
  <si>
    <t>https://agraf-it.pl/2177-large_default/labdisc-uniwersalny-13-wbudowanych-czujnikow-pomiarowych.jpg</t>
  </si>
  <si>
    <t>•  Cyfrowe, mobilne laboratorium do fizyki
•  13 wbudowanych czujników
•  Wbudowana pamięć, 1000000 próbek
•  Zasilanie akumulatorem LiPO 3.6 V
•  Wspierane platformy: PC | Mac | iPad | Linux | Android | Chromebook
•  Wyświetlacz LCD | 64 x 128 px
•  Bluetooth V2.0+EDR</t>
  </si>
  <si>
    <t>Labdisc Środowisko (13 wbudowanych czujników pomiarowych)</t>
  </si>
  <si>
    <t>https://agraf-it.pl/2650-large_default/labdisc-srodowisko-13-wbudowanych-czujnikow-pomiarowych.jpg</t>
  </si>
  <si>
    <t>•  Cyfrowe, mobilne laboratorium do środowiska
•  13 wbudowanych czujników
•  Wbudowana pamięć, 1000000 próbek
•  Zasilanie akumulatorem LiPO 3.6 V
•  Wspierane platformy: PC | Mac | iPad | Linux | Android | Chromebook
•  Wyświetlacz LCD | 64 x 128 px
•  Bluetooth V2.0+EDR</t>
  </si>
  <si>
    <t>Labdisc BioChem (15 wbudowanych czujników pomiarowych)</t>
  </si>
  <si>
    <t>https://agraf-it.pl/2181-large_default/labdisc-biochem-15-wbudowanych-czujnikow-pomiarowych.jpg</t>
  </si>
  <si>
    <t>•  Cyfrowe, mobilne laboratorium biologiczno-chemiczne
•  15 wbudowanych czujników
•  Wbudowana pamięć, 1000000 próbek
•  Zasilanie akumulatorem LiPO 3.6 V
•  Wspierane platformy: PC | Mac | iPad | Linux | Android | Chromebook
•  Wyświetlacz LCD | 64 x 128 px
•  Bluetooth V2.0+EDR</t>
  </si>
  <si>
    <t>Kamera wideokonferencyjna INNEX C220</t>
  </si>
  <si>
    <t>Kamery cyfrowe</t>
  </si>
  <si>
    <t>https://agraf-it.pl/5776-large_default/kamera-wideokonferencyjna-innex-c220.jpg</t>
  </si>
  <si>
    <t>•  Rozdzielczość: 1920x1080@25fps
•  Technologia 3D DNR
•  Dwa mikrofony dookólne
•  Standard kodowania H.264
•  Czułość mikrofonu -33dB
•  Redukcja szumów
•  Zasięg mikrofonów 4m
•  Zasilanie USB 2.0</t>
  </si>
  <si>
    <t>Kamera wideokonferencyjna INNEX C470</t>
  </si>
  <si>
    <t>https://agraf-it.pl/5772-large_default/kamera-wideokonferencyjna-innex-c470.jpg</t>
  </si>
  <si>
    <t>•  Rozdzielczość: 3840*2160@30fps
•  Technologia 3D DNR
•  Zoom cyfrowy: x5
•  Kąt widzenia w poziomie: 108°
•  Dookólny mikrofon
•  Czułość mikrofonu -33dB
•  Redukcja szumów
•  Zasięg mikrofonów 4m
•  Zasilanie USB 2.0</t>
  </si>
  <si>
    <t>Kamera wideokonferencyjna panoramiczna INNEX C830</t>
  </si>
  <si>
    <t>https://agraf-it.pl/5778-large_default/kamera-wideokonferencyjna-panoramiczna-innex-c830.jpg</t>
  </si>
  <si>
    <t>•  Rozdzielczość 4K@30fps
•  Technologia 3D DNR
•  Kąt widzenia w poziomie: 180°
•  5 predefiniowanych kątów widzenia (180° | 150° | 120° | 90° | 75°)
•  Czułość mikrofonu -26dB
•  Redukcja szumów
•  Zasięg mikrofonów 4m
•  Zasilanie USB 3.0
•  Rozdzielczość 3840 x 2160</t>
  </si>
  <si>
    <t>Kamera wideokonferencyjna INNEX C570</t>
  </si>
  <si>
    <t>https://agraf-it.pl/6298-large_default/kamera-wideokonferencyjna-innex-c570.jpg</t>
  </si>
  <si>
    <t>• Rozdzielczość: 3840*2160@30fps
• Czujnik: 8.46MP, 1/2.8″ Sony CMOS Sensor
• Zoom cyfrowy: x5
• Kąt widzenia w poziomie 120°
• Podwójny mikrofon
• Czułość mikrofonu -30dB
• Redukcja szumów
• Zasięg mikrofonów efektywny 4 m | maksymalny 8 m
• Zasilanie USB 3.0</t>
  </si>
  <si>
    <t>Kamera wideokonferencyjna 360 stopni INNEX CUBE</t>
  </si>
  <si>
    <t>https://agraf-it.pl/6108-large_default/innex-cube.jpg</t>
  </si>
  <si>
    <t>• Rozdzielczość 4K
• Nagrywanie 360°
• 2 wielokierunkowe mikrofony
• Moduł AI śledzenia twarzy
• Dostosowywanie wysokość
• Plug &amp; Play
• Czułość mikrofonu -26dB
• Redukcja szumów
• Zasięg mikrofonów 3m
• Zasilanie USB 3.0</t>
  </si>
  <si>
    <t>Soundbar Klear Layla</t>
  </si>
  <si>
    <t>Sprzęt Audio</t>
  </si>
  <si>
    <t>G810101A001</t>
  </si>
  <si>
    <t>https://agraf-it.pl/5858-large_default/soundbar-klear-layla-kle10a-20-48w-rms.jpg</t>
  </si>
  <si>
    <t>• Indywidualnie skalibrowany
• Jakość dźwięku potwierdzona certyfikatem
• Dwukanałowy
• Moc 48 W RMS
• Bluetooth
• Liczba głośników: 2 x 10 W plus 2 x 15 W plus 2 pasywne radiatory</t>
  </si>
  <si>
    <t>Laptop ACER TravelMate P2 i3</t>
  </si>
  <si>
    <t>Laptopy</t>
  </si>
  <si>
    <t>G340103E010</t>
  </si>
  <si>
    <t>https://agraf-it.pl/5951-large_default/laptop-acer-travelmate-p2-tmp215-52-i3-10110u-4gb-ddr4-256gb-ssd-win10-pro-edu.jpg</t>
  </si>
  <si>
    <t>• Procesor i3-10110U
• Pamięć 4 GB DDR4
• Dysk twardy 256 GB SSD
• Wielkość ekranu 15,6 cala
• Porty VGA, HDMI, USB Type-C, Thunderbolt™ 4
• Czas pracy do 13 godzin na jednym naładowaniu
• Moduł TPM 2.0</t>
  </si>
  <si>
    <t>Laptop ACER TravelMate P2 i5</t>
  </si>
  <si>
    <t>G340103E008</t>
  </si>
  <si>
    <t>https://agraf-it.pl/5935-large_default/laptop-acer-travelmate-p2-tmp215-53-i5-1135g7-8gb-ddr4-512gb-ssd-win10-pro-edu-cert-tco.jpg</t>
  </si>
  <si>
    <t>• Procesor i5-1135G7
• Pamięć 8 GB DDR4
• Dysk twardy 512GB
• Wielkość ekranu 15,6 cala
• Porty VGA, HDMI, USB Type-C, Thunderbolt™ 4
• Czas pracy do 13 godzin na jednym naładowaniu
• Moduł TPM 2.0</t>
  </si>
  <si>
    <t>Projektor Epson EB-E20</t>
  </si>
  <si>
    <t>Projektory</t>
  </si>
  <si>
    <t>https://agraf-it.pl/6083-large_default/projektor-epson-eb-e20.jpg</t>
  </si>
  <si>
    <t>• 3LCD
• Rozdzielczość XGA
• Natężenie światła 3400 lumenów
• Kontrast 15000:1
• Stosunek 1,44 - 1,95:1
• Trwałe lampy (12 000 godzin w trybie ekonomicznym)</t>
  </si>
  <si>
    <t>Projektor Epson EB-720</t>
  </si>
  <si>
    <t>https://agraf-it.pl/4856-large_default/projektor-epson-eb-720.jpg</t>
  </si>
  <si>
    <t>• Technologia 3xLCD LASER
•Rozdzielczość XGA (1024x768)
• Jasność 3500 Lm
• Kontrast 2500000:1
• Ratio 0.32-0.43</t>
  </si>
  <si>
    <t>Odnawialne źródła energii</t>
  </si>
  <si>
    <t>Ręczny model elektrowni wiatrowej (elektrownia wiatrowa)</t>
  </si>
  <si>
    <t>PR-EDC-0001</t>
  </si>
  <si>
    <t>Model elektrowni wiatrowej sprawdzi się podczas omawiania działania prądnicy oraz zajęć związanych z alternatywnymi źródłami energii. Na podstawie umieszczono dwa wiatraczki, woltomierz i diodę sygnalizującą przepływ napięcia. Biały wiatraczek wprowadzamy w ruch za pomocą korbki. Wywołany podmuch wiatru wprawia w ruch czerwony wiatraczek, który generuje prąd, umożliwiający zaświecenie diody. Za pomocą wbudowanego woltomierza uczniowie mogą odczytać aktualne natężenie prądu.</t>
  </si>
  <si>
    <t>https://www.sklep.fpnnysa.com.pl/userdata/gfx/0f521ac05d76a69b50f72f846f04e6e5.jpg</t>
  </si>
  <si>
    <t>Doświadczenia STEM - zielona energia, czyli energia odnawialna</t>
  </si>
  <si>
    <t>PR-EDC-0002</t>
  </si>
  <si>
    <t>PR-EDC-0003</t>
  </si>
  <si>
    <t>PR-EDC-0004</t>
  </si>
  <si>
    <t>PR-EDC-0005</t>
  </si>
  <si>
    <t>PR-EDC-0006</t>
  </si>
  <si>
    <t>PR-EDC-0007</t>
  </si>
  <si>
    <t>PR-EDC-0008</t>
  </si>
  <si>
    <t>PR-EDC-0009</t>
  </si>
  <si>
    <t>PR-EDC-0010</t>
  </si>
  <si>
    <t>PR-EDC-0011</t>
  </si>
  <si>
    <t>PR-EDC-0012</t>
  </si>
  <si>
    <t>PR-EDC-0013</t>
  </si>
  <si>
    <t>9 modeli o różnym poziomie trudności i 28 eksperymentów - omawiane zagadnienia:
• generowanie, gromadzenie i użucie energii elektrycznej pozyskanej z wiatru, wody, słońca,
• wykorzystanie ogniwa paliwowego i zasobnikiem wodoru do wytwarzania energii,
• poznanie działania modułu słonecznego i silnika słonecznego,
• konstruowanie pojazdów napędzanych energią słoneczną.</t>
  </si>
  <si>
    <t>https://sklep.educarium.pl/img/15236461/doswiadczenia-stem-zielona-energia-czyli-energi.jpg</t>
  </si>
  <si>
    <t>Energia odnawialna - badam źródła czystej energii</t>
  </si>
  <si>
    <t>Zagadnienia edukacyjne:
• proces elektrolizy - uzyskiwanie wodoru i tlenu z wody,
działanie ogniwa wodorowego - wytwarzanie prądu z wodoru i tlenu,
• określanie minimalnego napięcia dla rozkładu wody,
• stany polaryzacji dla ogniwa wodorowego,
• wpływ liczby łopat na moc wyjściową turbiny (2, 3, 4, 6),
• wpływ kształtu łopaty na moc wyjściową turbiny (3 różne profile łopat),
• wpływ kąta nachylenia łopaty na moc wyjściową turbiu (3 kąty nachylenia w zakresie 0-55 stopni)),
• projektowanie własnych łopatek,
• wydajność turbiny wiatrowej,
• mierzenie prędkości obrotowej RPM (rewolution per minute, ilość obrotów na minutę),
• wpływ gorąca na panel fotowoltaiczny,
• wpływ cienia na panel fotowoltaiczny,
• wpływ kąta nachylenia na panel fotowoltaiczny,
• odnajdywanie punktu mocy maksymalnej panela fotowoltaicznego.</t>
  </si>
  <si>
    <t>https://sklep.educarium.pl/img/15229357/energia-odnawialna-badam-zrodla-czystej-energii.jpg</t>
  </si>
  <si>
    <t>Samochód z napędem wodorowym</t>
  </si>
  <si>
    <t>https://sklep.educarium.pl/img/14450662/samochod-z-napedem-wodorowym.jpg</t>
  </si>
  <si>
    <t>Zagadnienia edukacyjne:
• wpływ gorąca na panel fotowoltaiczny,
• wpływ cienia na panel fotowoltaiczny,
• proces elektrolizy - uzyskiwanie wodoru i tlenu z wody,
• działanie ogniwa wodorowego - wytwarzanie prądu z wodoru i tlenu,
• określanie minimalnego napięcia dla rozkładu wody,
• stany polaryzacji dla ogniwa wodorowego.</t>
  </si>
  <si>
    <t>Czysta energia - ogniwo paliwowe na słoną wodę</t>
  </si>
  <si>
    <t>https://sklep.educarium.pl/img/244938/czysta-energia-ogniwo-paliwowe-na-slona-wode.jpg</t>
  </si>
  <si>
    <t>Zagadnienia edukacyjne:
• uzyskiwanie energii elektrycznej z wody morskiej,
• wpływ stężenia roztworu na zmianę napięcia/natężenia prądu,
• wpływ temperatury roztworu soli na zmianę napięcia/natężenia prądu,
• wpływ ilości "paliwa" na zmianę napięcia/natężenia prądu.
• przebieg reakcji redoks</t>
  </si>
  <si>
    <t>Czysta energia - ogniwo paliwowe na etanol</t>
  </si>
  <si>
    <t>Zagadnienia edukacyjne:
• zasada działania ogniwa paliwowego na etanol,
• pasek wskaźnikowy pH wskazuje na zmianę właściwości zużytego etanolu,
• wpływ stężenia etanolu na zmianę napięcia/natężenia prądu,
• wpływ temperatury na zmianę napięcia/natężenia prądu,
• możliwe źródła etanolu.</t>
  </si>
  <si>
    <t>https://sklep.educarium.pl/img/14444483/czysta-energia-ogniwo-paliwowe-na-etanol.jpg</t>
  </si>
  <si>
    <t>Ogniwo wodorowe i fotowoltaiczne</t>
  </si>
  <si>
    <t>https://sklep.educarium.pl/img/244936/ogniwo-wodorowe-i-fotowoltaiczne.jpg</t>
  </si>
  <si>
    <t>Zagadnienia edukacyjne:
• wpływ gorąca na panel fotowoltaiczny,
• wpływ cienia na panel fotowoltaiczny,
• wpływ kąta nachylenia na panel fotowoltaiczny,
• odnajdywanie punktu mocy maksymalnej panela fotowoltaicznego,
• proces elektrolizy - uzyskiwanie wodoru i tlenu z wody,
• działanie ogniwa wodorowego - wytwarzanie prądu z wodoru i tlenu,
• określanie minimalnego napięcia dla rozkładu wody,
• stany polaryzacji dla ogniwa wodorowego.</t>
  </si>
  <si>
    <t>Czysta energia - turbina wiatrowa</t>
  </si>
  <si>
    <t>Zagadnienia edukacyjne:
• wpływ ciepła na ogniowo fotowoltaiczne,
• wpływ liczby łopat na moc wyjściową turbiny (2, 3, 4, 6),
• wpływ kształtu łopaty na moc wyjściową turbiny (3 różne profile łopat),
• wpływ kąta nachylenia łopaty na moc wyjściową turbiu (3 kąty nachylenia w zakresie 0-55 stopni),
• projektowanie własnych łopatek,
• wydajność turbiny wiatrowej,
• mierzenie prędkości obrotowej RPM (rewolution per minute, ilość obrotów na minutę).</t>
  </si>
  <si>
    <t>https://sklep.educarium.pl/img/244941/czysta-energia-turbina-wiatrowa.jpg</t>
  </si>
  <si>
    <t>Energia odnawialna i ogniwa paliwowe - megabox eksperymentalny</t>
  </si>
  <si>
    <t>Najbardziej komplementarny i zaawansowany technologicznie do eksperymentalnej demonstracji alternatywnych źródeł energii, źródeł ich wytwarzania, przemiany i magazynowania. Zawiera kolekcję modułów dostępnych w mniejszych zestawach, a dodatkowo jest wzbogacony o nowe urządzenia.</t>
  </si>
  <si>
    <t>https://sklep.educarium.pl/img/244945/energia-odnawialna-i-ogniwa-paliwowe-megabox-eks.jpg</t>
  </si>
  <si>
    <t>Czysta energia - turbina wiatrowa i ogniwo wodorowe</t>
  </si>
  <si>
    <t>https://sklep.educarium.pl/img/244940/czysta-energia-turbina-wiatrowa-i-ogniwo-wodorow.jpg</t>
  </si>
  <si>
    <t>Zagadnienia edukacyjne:
• proces elektrolizy - uzyskiwanie wodoru i tlenu z wody,
• działanie ogniwa wodorowego - wytwarzanie prądu z wodoru i tlenu,
• określanie minimalnego napięcia dla rozkładu wody,
• stany polaryzacji dla ogniwa wodorowego,
• wpływ liczby łopat na moc wyjściową turbiny (2, 3, 4, 6),
• wpływ kształtu łopaty na moc wyjściową turbiny (3 różne profile łopat),
• wpływ kąta nachylenia łopaty na moc wyjściową turbiu (3 kąty nachylenia w zakresie 0-55 stopni),
• projektowanie własnych łopatek,
• wydajność turbiny wiatrowej,
• mierzenie prędkości obrotowej RPM (rewolution per minute, ilość obrotów na minutę).</t>
  </si>
  <si>
    <t>Klasowa fizyka z walizki - Odnawialne źródła energii</t>
  </si>
  <si>
    <t>https://sklep.educarium.pl/img/15233068/klasowa-fizyka-z-walizki-odnawialne-zrodla-energ.jpg</t>
  </si>
  <si>
    <t>Uczniowie XXI wieku powinni zdawać sobie sprawę z tego, w jaki sposób są pozyskiwane i wykorzystywane alternatywne źródła energii. W związku z tym uczniowie mają możliwość zbudowania małych stacji wytwarzania energii, które zasilą drobne urządzenia napędzane silnikami. Doświadczenia są proste do wykonania. Ich celem jest praktyczne zapoznanie uczniów z technologią wytwarzania energii z alternatywnych źródeł.</t>
  </si>
  <si>
    <t>Czysta energia - energia termalna</t>
  </si>
  <si>
    <t>https://sklep.educarium.pl/img/244939/czysta-energia-energia-termalna.jpg</t>
  </si>
  <si>
    <t>Zagadnienia:
• poznanie zasady generowania energii elektrycznej z wykorzystania różnicy temperatur,
• prowadzenie obserwacji ze zmiany różnicy temperatur i generowanego napięcia,
• rozumienie zjawisk fizycznych będących przedmiotem badanego procesu.</t>
  </si>
  <si>
    <t>Miernik wydajności ogniw paliwowych i generatorów wiatrowych</t>
  </si>
  <si>
    <t>https://sklep.educarium.pl/img/244942/miernik-wydajnosci-ogniw-paliwowych-i-generatorow.jpg</t>
  </si>
  <si>
    <t>Zagadnienia edukacyjne:
• Badanie wydajności ogniw paliwowych lub generatorów wiatrowych,
• Porównywanie napięcia, natężenia, mocy, oporności i RPM,
• Alternatywne stosowanie urządzenia zamiast woltomierza, amperomierza czy multimetru w doświadczaniach fizycznych i chemicznych.</t>
  </si>
  <si>
    <t>https://dobrekrzeslo.pl/upload/ekopracownia/CLASSIC%20Trójkąt%20Szary.png</t>
  </si>
  <si>
    <t>https://dobrekrzeslo.pl/upload/ekopracownia/MOVE%20Prostokąt%20Szary.png</t>
  </si>
  <si>
    <t>Brak zdjęcia</t>
  </si>
  <si>
    <t>Zestaw 50 skał w drewnianym etui w rozmiarze 46,5x25x7 cm. zawiera:
• Grafit
• Galenit
• Sfaleryt
• Antymonit
• Cynober 
• Molibdenit
• Piryt
• Chalkopiryt
• Fluoryt
• Hematyt
• Limonit
• Kasyteryt
• Kwarc
• Wolframit
• Magnetyt
• Boksyt
• Talk
• Azbest
• Kaolinit
• Miki
• Ortoklaz
• Plagioklaz
• Kalcyt
• Azuryt
• Baryt
• Gips
• Fosforyt
• Chromit
• Węglan
• Ilmenit
• Malachit
• Perłowiec
• Aurypigment
• Realgar
• Psylomelan
• Gabro
• Bazalt
• Dioryt
• Andezyt
• Granit
• Ryolit
• Zlepieniec
• Piaskowiec
• Łupek ilasty
• Wapień
• Marmur
• Kwarcyt
• Łupek I
• Łupek II metamorficzny
• Gnejs</t>
  </si>
  <si>
    <t>Dostępna kolorystyka</t>
  </si>
  <si>
    <t>Dodatkowe uwagi</t>
  </si>
  <si>
    <t>Preparaty makroskopowe zatopione w pleksi</t>
  </si>
  <si>
    <t>Regał R2.42 730x430x1540 mm, kolekcja Base</t>
  </si>
  <si>
    <t>Regał R2.43 730x430x1540 mm, kolekcja Base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</si>
</sst>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 #,##0.00\ &quot;zł&quot;_-;\-* #,##0.00\ &quot;zł&quot;_-;_-* &quot;-&quot;??\ &quot;zł&quot;_-;_-@_-"/>
    <numFmt numFmtId="43" formatCode="_-* #,##0.00_-;\-* #,##0.00_-;_-* &quot;-&quot;??_-;_-@_-"/>
  </numFmts>
  <fonts count="15" x14ac:knownFonts="1">
    <font>
      <sz val="11"/>
      <color theme="1"/>
      <name val="Calibri"/>
      <family val="2"/>
      <charset val="238"/>
      <scheme val="minor"/>
    </font>
    <font>
      <sz val="11"/>
      <color theme="1"/>
      <name val="Calibri"/>
      <family val="2"/>
      <charset val="238"/>
      <scheme val="minor"/>
    </font>
    <font>
      <b/>
      <sz val="11"/>
      <color rgb="FF3F3F3F"/>
      <name val="Calibri"/>
      <family val="2"/>
      <charset val="238"/>
      <scheme val="minor"/>
    </font>
    <font>
      <sz val="10"/>
      <color theme="1"/>
      <name val="Calibri"/>
      <family val="2"/>
      <charset val="238"/>
      <scheme val="minor"/>
    </font>
    <font>
      <b/>
      <sz val="10"/>
      <color theme="0"/>
      <name val="Calibri"/>
      <family val="2"/>
      <charset val="238"/>
      <scheme val="minor"/>
    </font>
    <font>
      <u/>
      <sz val="11"/>
      <color theme="10"/>
      <name val="Calibri"/>
      <family val="2"/>
      <charset val="238"/>
      <scheme val="minor"/>
    </font>
    <font>
      <sz val="8"/>
      <color theme="1"/>
      <name val="Calibri"/>
      <family val="2"/>
      <charset val="238"/>
      <scheme val="minor"/>
    </font>
    <font>
      <sz val="10"/>
      <color rgb="FF000000"/>
      <name val="Calibri"/>
      <family val="2"/>
      <charset val="238"/>
    </font>
    <font>
      <sz val="10"/>
      <color rgb="FF2C2C2C"/>
      <name val="Calibri"/>
      <family val="2"/>
      <charset val="238"/>
    </font>
    <font>
      <sz val="10"/>
      <color rgb="FF2C2C2C"/>
      <name val="Lato"/>
      <family val="2"/>
      <charset val="1"/>
    </font>
    <font>
      <sz val="11"/>
      <color rgb="FF000000"/>
      <name val="Calibri"/>
      <family val="2"/>
      <charset val="238"/>
    </font>
    <font>
      <b/>
      <sz val="10"/>
      <color theme="1"/>
      <name val="Calibri"/>
      <family val="2"/>
      <charset val="238"/>
      <scheme val="minor"/>
    </font>
    <font>
      <b/>
      <sz val="8"/>
      <color theme="1"/>
      <name val="Calibri"/>
      <family val="2"/>
      <charset val="238"/>
      <scheme val="minor"/>
    </font>
    <font>
      <b/>
      <u/>
      <sz val="10"/>
      <color rgb="FF00B050"/>
      <name val="Calibri"/>
      <family val="2"/>
      <charset val="238"/>
      <scheme val="minor"/>
    </font>
    <font>
      <sz val="8"/>
      <name val="Calibri"/>
      <family val="2"/>
      <charset val="238"/>
      <scheme val="minor"/>
    </font>
  </fonts>
  <fills count="7">
    <fill>
      <patternFill patternType="none"/>
    </fill>
    <fill>
      <patternFill patternType="gray125"/>
    </fill>
    <fill>
      <patternFill patternType="solid">
        <fgColor rgb="FFF2F2F2"/>
      </patternFill>
    </fill>
    <fill>
      <patternFill patternType="solid">
        <fgColor theme="0"/>
        <bgColor indexed="64"/>
      </patternFill>
    </fill>
    <fill>
      <patternFill patternType="solid">
        <fgColor theme="4" tint="0.79998168889431442"/>
        <bgColor theme="4" tint="0.79998168889431442"/>
      </patternFill>
    </fill>
    <fill>
      <patternFill patternType="solid">
        <fgColor rgb="FF00B050"/>
        <bgColor indexed="64"/>
      </patternFill>
    </fill>
    <fill>
      <patternFill patternType="solid">
        <fgColor theme="0"/>
        <bgColor theme="4" tint="0.79998168889431442"/>
      </patternFill>
    </fill>
  </fills>
  <borders count="21">
    <border>
      <left/>
      <right/>
      <top/>
      <bottom/>
      <diagonal/>
    </border>
    <border>
      <left style="thin">
        <color rgb="FF3F3F3F"/>
      </left>
      <right style="thin">
        <color rgb="FF3F3F3F"/>
      </right>
      <top style="thin">
        <color rgb="FF3F3F3F"/>
      </top>
      <bottom style="thin">
        <color rgb="FF3F3F3F"/>
      </bottom>
      <diagonal/>
    </border>
    <border>
      <left style="thin">
        <color indexed="64"/>
      </left>
      <right style="hair">
        <color indexed="64"/>
      </right>
      <top style="thin">
        <color indexed="64"/>
      </top>
      <bottom style="hair">
        <color indexed="64"/>
      </bottom>
      <diagonal/>
    </border>
    <border>
      <left style="thin">
        <color auto="1"/>
      </left>
      <right style="hair">
        <color auto="1"/>
      </right>
      <top style="hair">
        <color auto="1"/>
      </top>
      <bottom style="thin">
        <color indexed="64"/>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top style="thin">
        <color theme="4" tint="0.39997558519241921"/>
      </top>
      <bottom/>
      <diagonal/>
    </border>
    <border>
      <left style="thin">
        <color theme="4" tint="0.39997558519241921"/>
      </left>
      <right style="thin">
        <color theme="4" tint="0.39997558519241921"/>
      </right>
      <top/>
      <bottom style="thin">
        <color theme="4" tint="0.39997558519241921"/>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diagonal/>
    </border>
    <border>
      <left style="hair">
        <color indexed="64"/>
      </left>
      <right/>
      <top style="thin">
        <color indexed="64"/>
      </top>
      <bottom/>
      <diagonal/>
    </border>
    <border>
      <left style="thin">
        <color rgb="FF3F3F3F"/>
      </left>
      <right/>
      <top style="thin">
        <color rgb="FF3F3F3F"/>
      </top>
      <bottom/>
      <diagonal/>
    </border>
    <border>
      <left style="thin">
        <color rgb="FF3F3F3F"/>
      </left>
      <right/>
      <top style="thin">
        <color rgb="FF3F3F3F"/>
      </top>
      <bottom style="thin">
        <color rgb="FF3F3F3F"/>
      </bottom>
      <diagonal/>
    </border>
    <border>
      <left style="hair">
        <color indexed="64"/>
      </left>
      <right/>
      <top style="thin">
        <color indexed="64"/>
      </top>
      <bottom style="thin">
        <color rgb="FF3F3F3F"/>
      </bottom>
      <diagonal/>
    </border>
    <border>
      <left/>
      <right style="hair">
        <color indexed="64"/>
      </right>
      <top style="thin">
        <color indexed="64"/>
      </top>
      <bottom style="thin">
        <color rgb="FF3F3F3F"/>
      </bottom>
      <diagonal/>
    </border>
    <border>
      <left/>
      <right style="thin">
        <color rgb="FF3F3F3F"/>
      </right>
      <top style="thin">
        <color rgb="FF3F3F3F"/>
      </top>
      <bottom style="thin">
        <color rgb="FF3F3F3F"/>
      </bottom>
      <diagonal/>
    </border>
  </borders>
  <cellStyleXfs count="7">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2" borderId="1" applyNumberFormat="0" applyAlignment="0" applyProtection="0"/>
    <xf numFmtId="0" fontId="5" fillId="0" borderId="0" applyNumberFormat="0" applyFill="0" applyBorder="0" applyAlignment="0" applyProtection="0"/>
    <xf numFmtId="43" fontId="1" fillId="0" borderId="0" applyFont="0" applyFill="0" applyBorder="0" applyAlignment="0" applyProtection="0"/>
    <xf numFmtId="0" fontId="5" fillId="0" borderId="0" applyNumberFormat="0" applyFill="0" applyBorder="0" applyAlignment="0" applyProtection="0"/>
  </cellStyleXfs>
  <cellXfs count="84">
    <xf numFmtId="0" fontId="0" fillId="0" borderId="0" xfId="0"/>
    <xf numFmtId="0" fontId="0" fillId="0" borderId="0" xfId="0" applyAlignment="1">
      <alignment wrapText="1"/>
    </xf>
    <xf numFmtId="0" fontId="3" fillId="0" borderId="0" xfId="0" applyFont="1" applyAlignment="1">
      <alignment vertical="center" wrapText="1"/>
    </xf>
    <xf numFmtId="49" fontId="3" fillId="0" borderId="0" xfId="0" applyNumberFormat="1" applyFont="1" applyAlignment="1">
      <alignment vertical="center" wrapText="1"/>
    </xf>
    <xf numFmtId="0" fontId="3" fillId="4" borderId="9" xfId="0" applyFont="1" applyFill="1" applyBorder="1" applyAlignment="1">
      <alignment vertical="center" wrapText="1"/>
    </xf>
    <xf numFmtId="0" fontId="3" fillId="0" borderId="9" xfId="0" applyFont="1" applyBorder="1" applyAlignment="1">
      <alignment vertical="center" wrapText="1"/>
    </xf>
    <xf numFmtId="0" fontId="3" fillId="0" borderId="10" xfId="0" applyFont="1" applyBorder="1" applyAlignment="1">
      <alignment vertical="center" wrapText="1"/>
    </xf>
    <xf numFmtId="0" fontId="3" fillId="0" borderId="8" xfId="0" applyFont="1" applyBorder="1" applyAlignment="1">
      <alignment vertical="center" wrapText="1"/>
    </xf>
    <xf numFmtId="0" fontId="3" fillId="4" borderId="8" xfId="0" applyFont="1" applyFill="1" applyBorder="1" applyAlignment="1">
      <alignment vertical="center" wrapText="1"/>
    </xf>
    <xf numFmtId="0" fontId="3" fillId="4" borderId="11" xfId="0" applyFont="1" applyFill="1" applyBorder="1" applyAlignment="1">
      <alignment vertical="center" wrapText="1"/>
    </xf>
    <xf numFmtId="0" fontId="3" fillId="0" borderId="11" xfId="0" applyFont="1" applyBorder="1" applyAlignment="1">
      <alignment vertical="center" wrapText="1"/>
    </xf>
    <xf numFmtId="0" fontId="6" fillId="3" borderId="0" xfId="0" applyFont="1" applyFill="1" applyAlignment="1">
      <alignment horizontal="center" vertical="center"/>
    </xf>
    <xf numFmtId="0" fontId="3" fillId="3" borderId="0" xfId="0" applyFont="1" applyFill="1" applyAlignment="1">
      <alignment horizontal="center" vertical="center"/>
    </xf>
    <xf numFmtId="0" fontId="3" fillId="3" borderId="0" xfId="0" applyFont="1" applyFill="1" applyAlignment="1">
      <alignment horizontal="center" vertical="center" wrapText="1"/>
    </xf>
    <xf numFmtId="49" fontId="3" fillId="3" borderId="0" xfId="0" applyNumberFormat="1" applyFont="1" applyFill="1" applyAlignment="1">
      <alignment horizontal="center" vertical="center"/>
    </xf>
    <xf numFmtId="44" fontId="3" fillId="3" borderId="0" xfId="1" applyFont="1" applyFill="1" applyAlignment="1">
      <alignment horizontal="center" vertical="center"/>
    </xf>
    <xf numFmtId="0" fontId="3" fillId="3" borderId="0" xfId="0" applyFont="1" applyFill="1"/>
    <xf numFmtId="0" fontId="3" fillId="3" borderId="0" xfId="0" applyFont="1" applyFill="1" applyAlignment="1">
      <alignment vertical="center"/>
    </xf>
    <xf numFmtId="0" fontId="11" fillId="3" borderId="2" xfId="0" applyFont="1" applyFill="1" applyBorder="1" applyAlignment="1">
      <alignment horizontal="center" vertical="center"/>
    </xf>
    <xf numFmtId="44" fontId="3" fillId="3" borderId="4" xfId="1" applyFont="1" applyFill="1" applyBorder="1" applyAlignment="1">
      <alignment horizontal="center" vertical="center"/>
    </xf>
    <xf numFmtId="0" fontId="11" fillId="3" borderId="5" xfId="0" applyFont="1" applyFill="1" applyBorder="1" applyAlignment="1">
      <alignment horizontal="center" vertical="center"/>
    </xf>
    <xf numFmtId="44" fontId="3" fillId="3" borderId="6" xfId="1" applyFont="1" applyFill="1" applyBorder="1" applyAlignment="1">
      <alignment horizontal="center" vertical="center"/>
    </xf>
    <xf numFmtId="0" fontId="11" fillId="3" borderId="3" xfId="0" applyFont="1" applyFill="1" applyBorder="1" applyAlignment="1">
      <alignment horizontal="center" vertical="center"/>
    </xf>
    <xf numFmtId="44" fontId="3" fillId="3" borderId="7" xfId="1" applyFont="1" applyFill="1" applyBorder="1" applyAlignment="1">
      <alignment horizontal="center" vertical="center"/>
    </xf>
    <xf numFmtId="0" fontId="11" fillId="3" borderId="0" xfId="0" applyFont="1" applyFill="1" applyAlignment="1">
      <alignment horizontal="center" vertical="center" wrapText="1"/>
    </xf>
    <xf numFmtId="0" fontId="6" fillId="3" borderId="0" xfId="0" applyFont="1" applyFill="1" applyAlignment="1">
      <alignment horizontal="center" vertical="center" wrapText="1"/>
    </xf>
    <xf numFmtId="49" fontId="6" fillId="3" borderId="0" xfId="0" applyNumberFormat="1" applyFont="1" applyFill="1" applyAlignment="1">
      <alignment horizontal="center" vertical="center"/>
    </xf>
    <xf numFmtId="44" fontId="6" fillId="3" borderId="0" xfId="1" applyFont="1" applyFill="1" applyAlignment="1">
      <alignment horizontal="center" vertical="center"/>
    </xf>
    <xf numFmtId="0" fontId="6" fillId="3" borderId="0" xfId="0" applyFont="1" applyFill="1"/>
    <xf numFmtId="2" fontId="6" fillId="3" borderId="0" xfId="0" applyNumberFormat="1" applyFont="1" applyFill="1" applyAlignment="1">
      <alignment horizontal="center" vertical="center"/>
    </xf>
    <xf numFmtId="0" fontId="3" fillId="3" borderId="0" xfId="0" applyFont="1" applyFill="1" applyAlignment="1">
      <alignment vertical="center" wrapText="1"/>
    </xf>
    <xf numFmtId="3" fontId="3" fillId="3" borderId="4" xfId="0" quotePrefix="1" applyNumberFormat="1" applyFont="1" applyFill="1" applyBorder="1" applyAlignment="1">
      <alignment horizontal="center" vertical="center"/>
    </xf>
    <xf numFmtId="0" fontId="13" fillId="3" borderId="6" xfId="4" applyFont="1" applyFill="1" applyBorder="1" applyAlignment="1">
      <alignment horizontal="center" vertical="center"/>
    </xf>
    <xf numFmtId="0" fontId="13" fillId="3" borderId="7" xfId="4" applyFont="1" applyFill="1" applyBorder="1" applyAlignment="1">
      <alignment horizontal="center" vertical="center"/>
    </xf>
    <xf numFmtId="0" fontId="3" fillId="3" borderId="5" xfId="0" applyFont="1" applyFill="1" applyBorder="1" applyAlignment="1">
      <alignment vertical="center" wrapText="1"/>
    </xf>
    <xf numFmtId="0" fontId="3" fillId="3" borderId="13" xfId="0" applyFont="1" applyFill="1" applyBorder="1" applyAlignment="1">
      <alignment vertical="center" wrapText="1"/>
    </xf>
    <xf numFmtId="0" fontId="3" fillId="3" borderId="13" xfId="0" applyFont="1" applyFill="1" applyBorder="1" applyAlignment="1">
      <alignment horizontal="center" vertical="center"/>
    </xf>
    <xf numFmtId="44" fontId="3" fillId="3" borderId="13" xfId="1" applyFont="1" applyFill="1" applyBorder="1" applyAlignment="1">
      <alignment vertical="center"/>
    </xf>
    <xf numFmtId="9" fontId="7" fillId="3" borderId="13" xfId="2" applyFont="1" applyFill="1" applyBorder="1" applyAlignment="1">
      <alignment horizontal="center" vertical="center"/>
    </xf>
    <xf numFmtId="0" fontId="0" fillId="3" borderId="13" xfId="0" applyFill="1" applyBorder="1"/>
    <xf numFmtId="0" fontId="5" fillId="3" borderId="13" xfId="4" applyFill="1" applyBorder="1"/>
    <xf numFmtId="0" fontId="5" fillId="3" borderId="13" xfId="4" applyFill="1" applyBorder="1" applyAlignment="1">
      <alignment vertical="center" wrapText="1"/>
    </xf>
    <xf numFmtId="0" fontId="10" fillId="3" borderId="13" xfId="0" applyFont="1" applyFill="1" applyBorder="1" applyAlignment="1">
      <alignment wrapText="1"/>
    </xf>
    <xf numFmtId="0" fontId="10" fillId="3" borderId="13" xfId="0" applyFont="1" applyFill="1" applyBorder="1"/>
    <xf numFmtId="0" fontId="3" fillId="3" borderId="3" xfId="0" applyFont="1" applyFill="1" applyBorder="1" applyAlignment="1">
      <alignment vertical="center" wrapText="1"/>
    </xf>
    <xf numFmtId="44" fontId="3" fillId="3" borderId="0" xfId="1" applyFont="1" applyFill="1" applyAlignment="1">
      <alignment vertical="center"/>
    </xf>
    <xf numFmtId="9" fontId="3" fillId="3" borderId="0" xfId="2" applyFont="1" applyFill="1" applyAlignment="1">
      <alignment horizontal="center" vertical="center"/>
    </xf>
    <xf numFmtId="0" fontId="4" fillId="5" borderId="13" xfId="0" applyFont="1" applyFill="1" applyBorder="1" applyAlignment="1">
      <alignment horizontal="center" vertical="center" wrapText="1"/>
    </xf>
    <xf numFmtId="49" fontId="3" fillId="3" borderId="13" xfId="0" applyNumberFormat="1" applyFont="1" applyFill="1" applyBorder="1" applyAlignment="1">
      <alignment vertical="center" wrapText="1"/>
    </xf>
    <xf numFmtId="0" fontId="0" fillId="0" borderId="13" xfId="0" applyBorder="1"/>
    <xf numFmtId="0" fontId="7" fillId="3" borderId="13" xfId="0" applyFont="1" applyFill="1" applyBorder="1" applyAlignment="1">
      <alignment wrapText="1"/>
    </xf>
    <xf numFmtId="0" fontId="8" fillId="3" borderId="13" xfId="0" applyFont="1" applyFill="1" applyBorder="1" applyAlignment="1">
      <alignment vertical="top" wrapText="1"/>
    </xf>
    <xf numFmtId="0" fontId="9" fillId="3" borderId="13" xfId="0" applyFont="1" applyFill="1" applyBorder="1" applyAlignment="1">
      <alignment vertical="top" wrapText="1"/>
    </xf>
    <xf numFmtId="0" fontId="3" fillId="6" borderId="13" xfId="0" applyFont="1" applyFill="1" applyBorder="1" applyAlignment="1">
      <alignment vertical="center" wrapText="1"/>
    </xf>
    <xf numFmtId="0" fontId="0" fillId="3" borderId="0" xfId="0" applyFill="1"/>
    <xf numFmtId="43" fontId="4" fillId="5" borderId="13" xfId="5" applyFont="1" applyFill="1" applyBorder="1" applyAlignment="1">
      <alignment horizontal="center" vertical="center" wrapText="1"/>
    </xf>
    <xf numFmtId="0" fontId="4" fillId="5" borderId="14" xfId="0" applyFont="1" applyFill="1" applyBorder="1" applyAlignment="1">
      <alignment horizontal="center" vertical="center" wrapText="1"/>
    </xf>
    <xf numFmtId="0" fontId="4" fillId="5" borderId="15" xfId="0" applyFont="1" applyFill="1" applyBorder="1" applyAlignment="1">
      <alignment horizontal="center" vertical="center" wrapText="1"/>
    </xf>
    <xf numFmtId="49" fontId="4" fillId="5" borderId="15" xfId="0" applyNumberFormat="1" applyFont="1" applyFill="1" applyBorder="1" applyAlignment="1">
      <alignment horizontal="center" vertical="center" wrapText="1"/>
    </xf>
    <xf numFmtId="9" fontId="4" fillId="5" borderId="15" xfId="2" applyFont="1" applyFill="1" applyBorder="1" applyAlignment="1" applyProtection="1">
      <alignment horizontal="center" vertical="center" wrapText="1"/>
    </xf>
    <xf numFmtId="44" fontId="4" fillId="5" borderId="15" xfId="1" applyFont="1" applyFill="1" applyBorder="1" applyAlignment="1" applyProtection="1">
      <alignment horizontal="center" vertical="center" wrapText="1"/>
    </xf>
    <xf numFmtId="0" fontId="12" fillId="3" borderId="16" xfId="3" applyFont="1" applyFill="1" applyBorder="1" applyAlignment="1" applyProtection="1">
      <alignment horizontal="center" vertical="center"/>
    </xf>
    <xf numFmtId="49" fontId="6" fillId="3" borderId="16" xfId="3" applyNumberFormat="1" applyFont="1" applyFill="1" applyBorder="1" applyAlignment="1" applyProtection="1">
      <alignment horizontal="center" vertical="center"/>
    </xf>
    <xf numFmtId="10" fontId="6" fillId="3" borderId="16" xfId="3" applyNumberFormat="1" applyFont="1" applyFill="1" applyBorder="1" applyAlignment="1" applyProtection="1">
      <alignment horizontal="center" vertical="center"/>
    </xf>
    <xf numFmtId="44" fontId="6" fillId="3" borderId="16" xfId="1" applyFont="1" applyFill="1" applyBorder="1" applyAlignment="1" applyProtection="1">
      <alignment horizontal="center" vertical="center"/>
    </xf>
    <xf numFmtId="2" fontId="6" fillId="3" borderId="16" xfId="3" applyNumberFormat="1" applyFont="1" applyFill="1" applyBorder="1" applyAlignment="1" applyProtection="1">
      <alignment horizontal="left" vertical="center" wrapText="1"/>
    </xf>
    <xf numFmtId="0" fontId="12" fillId="3" borderId="17" xfId="3" applyFont="1" applyFill="1" applyBorder="1" applyAlignment="1" applyProtection="1">
      <alignment horizontal="center" vertical="center"/>
    </xf>
    <xf numFmtId="49" fontId="6" fillId="3" borderId="17" xfId="3" applyNumberFormat="1" applyFont="1" applyFill="1" applyBorder="1" applyAlignment="1" applyProtection="1">
      <alignment horizontal="center" vertical="center"/>
    </xf>
    <xf numFmtId="10" fontId="6" fillId="3" borderId="17" xfId="3" applyNumberFormat="1" applyFont="1" applyFill="1" applyBorder="1" applyAlignment="1" applyProtection="1">
      <alignment horizontal="center" vertical="center"/>
    </xf>
    <xf numFmtId="44" fontId="6" fillId="3" borderId="17" xfId="1" applyFont="1" applyFill="1" applyBorder="1" applyAlignment="1" applyProtection="1">
      <alignment horizontal="center" vertical="center"/>
    </xf>
    <xf numFmtId="2" fontId="6" fillId="3" borderId="17" xfId="3" applyNumberFormat="1" applyFont="1" applyFill="1" applyBorder="1" applyAlignment="1" applyProtection="1">
      <alignment horizontal="left" vertical="center" wrapText="1"/>
    </xf>
    <xf numFmtId="0" fontId="12" fillId="3" borderId="16" xfId="3" applyFont="1" applyFill="1" applyBorder="1" applyAlignment="1" applyProtection="1">
      <alignment horizontal="center" vertical="center" wrapText="1"/>
      <protection locked="0"/>
    </xf>
    <xf numFmtId="49" fontId="6" fillId="3" borderId="16" xfId="3" applyNumberFormat="1" applyFont="1" applyFill="1" applyBorder="1" applyAlignment="1" applyProtection="1">
      <alignment horizontal="center" vertical="center" wrapText="1"/>
      <protection locked="0"/>
    </xf>
    <xf numFmtId="49" fontId="6" fillId="3" borderId="17" xfId="3" applyNumberFormat="1" applyFont="1" applyFill="1" applyBorder="1" applyAlignment="1" applyProtection="1">
      <alignment horizontal="center" vertical="center" wrapText="1"/>
      <protection locked="0"/>
    </xf>
    <xf numFmtId="0" fontId="4" fillId="5" borderId="15" xfId="0" applyFont="1" applyFill="1" applyBorder="1" applyAlignment="1" applyProtection="1">
      <alignment horizontal="center" vertical="center" wrapText="1"/>
      <protection locked="0"/>
    </xf>
    <xf numFmtId="0" fontId="6" fillId="3" borderId="16" xfId="3" applyFont="1" applyFill="1" applyBorder="1" applyAlignment="1" applyProtection="1">
      <alignment horizontal="center" vertical="center"/>
      <protection locked="0"/>
    </xf>
    <xf numFmtId="0" fontId="6" fillId="3" borderId="17" xfId="3" applyFont="1" applyFill="1" applyBorder="1" applyAlignment="1" applyProtection="1">
      <alignment horizontal="center" vertical="center"/>
      <protection locked="0"/>
    </xf>
    <xf numFmtId="0" fontId="6" fillId="3" borderId="17" xfId="3" applyNumberFormat="1" applyFont="1" applyFill="1" applyBorder="1" applyAlignment="1" applyProtection="1">
      <alignment horizontal="center" vertical="center" wrapText="1"/>
      <protection locked="0"/>
    </xf>
    <xf numFmtId="0" fontId="6" fillId="3" borderId="20" xfId="3" applyNumberFormat="1" applyFont="1" applyFill="1" applyBorder="1" applyAlignment="1" applyProtection="1">
      <alignment horizontal="center" vertical="center" wrapText="1"/>
      <protection locked="0"/>
    </xf>
    <xf numFmtId="44" fontId="4" fillId="5" borderId="18" xfId="1" applyFont="1" applyFill="1" applyBorder="1" applyAlignment="1" applyProtection="1">
      <alignment horizontal="center" vertical="center" wrapText="1"/>
      <protection locked="0"/>
    </xf>
    <xf numFmtId="44" fontId="4" fillId="5" borderId="19" xfId="1" applyFont="1" applyFill="1" applyBorder="1" applyAlignment="1" applyProtection="1">
      <alignment horizontal="center" vertical="center" wrapText="1"/>
      <protection locked="0"/>
    </xf>
    <xf numFmtId="44" fontId="4" fillId="5" borderId="12" xfId="1" applyFont="1" applyFill="1" applyBorder="1" applyAlignment="1">
      <alignment horizontal="center" vertical="center" wrapText="1"/>
    </xf>
    <xf numFmtId="0" fontId="11" fillId="3" borderId="5" xfId="0" applyFont="1" applyFill="1" applyBorder="1" applyAlignment="1">
      <alignment horizontal="center" vertical="center"/>
    </xf>
    <xf numFmtId="0" fontId="11" fillId="3" borderId="3" xfId="0" applyFont="1" applyFill="1" applyBorder="1" applyAlignment="1">
      <alignment horizontal="center" vertical="center"/>
    </xf>
  </cellXfs>
  <cellStyles count="7">
    <cellStyle name="Dane wyjściowe" xfId="3" builtinId="21"/>
    <cellStyle name="Dziesiętny" xfId="5" builtinId="3"/>
    <cellStyle name="Hiperłącze" xfId="4" builtinId="8"/>
    <cellStyle name="Hyperlink" xfId="6" xr:uid="{4E4E46C3-0E03-4DF0-A8F4-D88178F1F06A}"/>
    <cellStyle name="Normalny" xfId="0" builtinId="0"/>
    <cellStyle name="Procentowy" xfId="2" builtinId="5"/>
    <cellStyle name="Walutowy" xfId="1" builtinId="4"/>
  </cellStyles>
  <dxfs count="19">
    <dxf>
      <font>
        <b val="0"/>
        <i val="0"/>
        <strike val="0"/>
        <condense val="0"/>
        <extend val="0"/>
        <outline val="0"/>
        <shadow val="0"/>
        <u val="none"/>
        <vertAlign val="baseline"/>
        <sz val="10"/>
        <color theme="1"/>
        <name val="Calibri"/>
        <family val="2"/>
        <charset val="238"/>
        <scheme val="minor"/>
      </font>
      <alignment horizontal="general" vertical="center" textRotation="0" wrapText="1" indent="0" justifyLastLine="0" shrinkToFit="0" readingOrder="0"/>
      <border diagonalUp="0" diagonalDown="0" outline="0">
        <left style="thin">
          <color theme="4" tint="0.39997558519241921"/>
        </left>
        <right/>
        <top style="thin">
          <color theme="4" tint="0.39997558519241921"/>
        </top>
        <bottom style="thin">
          <color theme="4" tint="0.39997558519241921"/>
        </bottom>
      </border>
    </dxf>
    <dxf>
      <border outline="0">
        <top style="thin">
          <color theme="4" tint="0.39997558519241921"/>
        </top>
      </border>
    </dxf>
    <dxf>
      <border outline="0">
        <bottom style="thin">
          <color theme="4" tint="0.39997558519241921"/>
        </bottom>
      </border>
    </dxf>
    <dxf>
      <font>
        <b val="0"/>
        <i val="0"/>
        <strike val="0"/>
        <condense val="0"/>
        <extend val="0"/>
        <outline val="0"/>
        <shadow val="0"/>
        <u val="none"/>
        <vertAlign val="baseline"/>
        <sz val="10"/>
        <color theme="1"/>
        <name val="Calibri"/>
        <family val="2"/>
        <charset val="238"/>
        <scheme val="minor"/>
      </font>
      <alignment horizontal="general" vertical="center" textRotation="0" wrapText="1" indent="0" justifyLastLine="0" shrinkToFit="0" readingOrder="0"/>
      <border diagonalUp="0" diagonalDown="0" outline="0">
        <left style="thin">
          <color theme="4" tint="0.39997558519241921"/>
        </left>
        <right style="thin">
          <color theme="4" tint="0.39997558519241921"/>
        </right>
        <top/>
        <bottom/>
      </border>
    </dxf>
    <dxf>
      <font>
        <b val="0"/>
        <i val="0"/>
        <strike val="0"/>
        <condense val="0"/>
        <extend val="0"/>
        <outline val="0"/>
        <shadow val="0"/>
        <u val="none"/>
        <vertAlign val="baseline"/>
        <sz val="10"/>
        <color theme="1"/>
        <name val="Calibri"/>
        <family val="2"/>
        <charset val="238"/>
        <scheme val="minor"/>
      </font>
      <alignment horizontal="general" vertical="center" textRotation="0" wrapText="1" indent="0" justifyLastLine="0" shrinkToFit="0" readingOrder="0"/>
      <border diagonalUp="0" diagonalDown="0">
        <left/>
        <right/>
        <top style="thin">
          <color theme="4" tint="0.39997558519241921"/>
        </top>
        <bottom style="thin">
          <color theme="4" tint="0.39997558519241921"/>
        </bottom>
        <vertical/>
        <horizontal/>
      </border>
    </dxf>
    <dxf>
      <border outline="0">
        <bottom style="thin">
          <color theme="4" tint="0.39997558519241921"/>
        </bottom>
      </border>
    </dxf>
    <dxf>
      <font>
        <b val="0"/>
        <i val="0"/>
        <strike val="0"/>
        <condense val="0"/>
        <extend val="0"/>
        <outline val="0"/>
        <shadow val="0"/>
        <u val="none"/>
        <vertAlign val="baseline"/>
        <sz val="10"/>
        <color theme="1"/>
        <name val="Calibri"/>
        <family val="2"/>
        <charset val="238"/>
        <scheme val="minor"/>
      </font>
      <alignment horizontal="general" vertical="center" textRotation="0" wrapText="1" indent="0" justifyLastLine="0" shrinkToFit="0" readingOrder="0"/>
    </dxf>
    <dxf>
      <alignment horizontal="general" vertical="bottom" textRotation="0" wrapText="1" indent="0" justifyLastLine="0" shrinkToFit="0" readingOrder="0"/>
    </dxf>
    <dxf>
      <font>
        <b val="0"/>
        <i val="0"/>
        <strike val="0"/>
        <condense val="0"/>
        <extend val="0"/>
        <outline val="0"/>
        <shadow val="0"/>
        <u val="none"/>
        <vertAlign val="baseline"/>
        <sz val="10"/>
        <color theme="1"/>
        <name val="Calibri"/>
        <family val="2"/>
        <charset val="238"/>
        <scheme val="minor"/>
      </font>
      <fill>
        <patternFill patternType="solid">
          <fgColor indexed="64"/>
          <bgColor theme="0"/>
        </patternFill>
      </fill>
      <alignment horizontal="general"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0"/>
        <color rgb="FF000000"/>
        <name val="Calibri"/>
        <family val="2"/>
        <charset val="238"/>
        <scheme val="none"/>
      </font>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condense val="0"/>
        <extend val="0"/>
        <outline val="0"/>
        <shadow val="0"/>
        <u val="none"/>
        <vertAlign val="baseline"/>
        <sz val="10"/>
        <color theme="1"/>
        <name val="Calibri"/>
        <family val="2"/>
        <charset val="238"/>
        <scheme val="minor"/>
      </font>
      <fill>
        <patternFill>
          <bgColor theme="0"/>
        </patternFill>
      </fill>
      <alignment horizontal="general"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condense val="0"/>
        <extend val="0"/>
        <outline val="0"/>
        <shadow val="0"/>
        <u val="none"/>
        <vertAlign val="baseline"/>
        <sz val="10"/>
        <color theme="1"/>
        <name val="Calibri"/>
        <family val="2"/>
        <charset val="238"/>
        <scheme val="minor"/>
      </font>
      <fill>
        <patternFill>
          <bgColor theme="0"/>
        </patternFill>
      </fill>
      <alignment horizontal="general"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dxf>
    <dxf>
      <fill>
        <patternFill>
          <bgColor theme="0"/>
        </patternFill>
      </fill>
      <alignment horizontal="center" vertical="center" textRotation="0" indent="0" justifyLastLine="0" shrinkToFit="0" readingOrder="0"/>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condense val="0"/>
        <extend val="0"/>
        <outline val="0"/>
        <shadow val="0"/>
        <u val="none"/>
        <vertAlign val="baseline"/>
        <sz val="10"/>
        <color theme="1"/>
        <name val="Calibri"/>
        <family val="2"/>
        <charset val="238"/>
        <scheme val="minor"/>
      </font>
      <fill>
        <patternFill>
          <bgColor theme="0"/>
        </patternFill>
      </fill>
      <alignment horizontal="general" vertical="center" textRotation="0" wrapText="0" indent="0" justifyLastLine="0" shrinkToFit="0" readingOrder="0"/>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condense val="0"/>
        <extend val="0"/>
        <outline val="0"/>
        <shadow val="0"/>
        <u val="none"/>
        <vertAlign val="baseline"/>
        <sz val="10"/>
        <color theme="1"/>
        <name val="Calibri"/>
        <family val="2"/>
        <charset val="238"/>
        <scheme val="minor"/>
      </font>
      <fill>
        <patternFill>
          <bgColor theme="0"/>
        </patternFill>
      </fill>
      <alignment horizontal="center" vertical="center" textRotation="0" wrapText="0" indent="0" justifyLastLine="0" shrinkToFit="0" readingOrder="0"/>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condense val="0"/>
        <extend val="0"/>
        <outline val="0"/>
        <shadow val="0"/>
        <u val="none"/>
        <vertAlign val="baseline"/>
        <sz val="10"/>
        <color theme="1"/>
        <name val="Calibri"/>
        <family val="2"/>
        <charset val="238"/>
        <scheme val="minor"/>
      </font>
      <fill>
        <patternFill>
          <bgColor theme="0"/>
        </patternFill>
      </fill>
      <alignment horizontal="general"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condense val="0"/>
        <extend val="0"/>
        <outline val="0"/>
        <shadow val="0"/>
        <u val="none"/>
        <vertAlign val="baseline"/>
        <sz val="10"/>
        <color theme="1"/>
        <name val="Calibri"/>
        <family val="2"/>
        <charset val="238"/>
        <scheme val="minor"/>
      </font>
      <fill>
        <patternFill>
          <bgColor theme="0"/>
        </patternFill>
      </fill>
      <alignment horizontal="general" vertical="center" textRotation="0" wrapText="1" indent="0" justifyLastLine="0" shrinkToFit="0" readingOrder="0"/>
      <border diagonalUp="0" diagonalDown="0">
        <left/>
        <right style="hair">
          <color indexed="64"/>
        </right>
        <top style="hair">
          <color indexed="64"/>
        </top>
        <bottom style="hair">
          <color indexed="64"/>
        </bottom>
        <vertical style="hair">
          <color indexed="64"/>
        </vertical>
        <horizontal style="hair">
          <color indexed="64"/>
        </horizontal>
      </border>
    </dxf>
    <dxf>
      <font>
        <b val="0"/>
        <i val="0"/>
        <strike val="0"/>
        <condense val="0"/>
        <extend val="0"/>
        <outline val="0"/>
        <shadow val="0"/>
        <u val="none"/>
        <vertAlign val="baseline"/>
        <sz val="10"/>
        <color theme="1"/>
        <name val="Calibri"/>
        <family val="2"/>
        <charset val="238"/>
        <scheme val="minor"/>
      </font>
      <alignment horizontal="general" vertical="center" textRotation="0" wrapText="1" indent="0" justifyLastLine="0" shrinkToFit="0" readingOrder="0"/>
    </dxf>
    <dxf>
      <font>
        <b/>
        <i val="0"/>
        <strike val="0"/>
        <condense val="0"/>
        <extend val="0"/>
        <outline val="0"/>
        <shadow val="0"/>
        <u val="none"/>
        <vertAlign val="baseline"/>
        <sz val="10"/>
        <color theme="0"/>
        <name val="Calibri"/>
        <family val="2"/>
        <charset val="238"/>
        <scheme val="minor"/>
      </font>
      <fill>
        <patternFill patternType="solid">
          <fgColor indexed="64"/>
          <bgColor theme="1"/>
        </patternFill>
      </fill>
      <alignment horizontal="center" vertical="center" textRotation="0" wrapText="1" indent="0" justifyLastLine="0" shrinkToFit="0" readingOrder="0"/>
      <border diagonalUp="0" diagonalDown="0">
        <left style="hair">
          <color indexed="64"/>
        </left>
        <right style="hair">
          <color indexed="64"/>
        </right>
        <top/>
        <bottom/>
        <vertical style="hair">
          <color indexed="64"/>
        </vertical>
        <horizontal style="hair">
          <color indexed="64"/>
        </horizontal>
      </border>
    </dxf>
  </dxfs>
  <tableStyles count="0" defaultTableStyle="TableStyleMedium2" defaultPivotStyle="PivotStyleLight16"/>
  <colors>
    <mruColors>
      <color rgb="FF2C2CA0"/>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microsoft.com/office/2017/06/relationships/rdRichValueTypes" Target="richData/rdRichValueTypes.xml"/><Relationship Id="rId3" Type="http://schemas.openxmlformats.org/officeDocument/2006/relationships/worksheet" Target="worksheets/sheet3.xml"/><Relationship Id="rId7" Type="http://schemas.openxmlformats.org/officeDocument/2006/relationships/styles" Target="styles.xml"/><Relationship Id="rId12" Type="http://schemas.microsoft.com/office/2017/06/relationships/rdRichValueStructure" Target="richData/rdrichvaluestructure.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microsoft.com/office/2017/06/relationships/rdRichValue" Target="richData/rdrichvalue.xml"/><Relationship Id="rId5" Type="http://schemas.openxmlformats.org/officeDocument/2006/relationships/externalLink" Target="externalLinks/externalLink2.xml"/><Relationship Id="rId15" Type="http://schemas.openxmlformats.org/officeDocument/2006/relationships/customXml" Target="../customXml/item1.xml"/><Relationship Id="rId10" Type="http://schemas.microsoft.com/office/2020/07/relationships/rdRichValueWebImage" Target="richData/rdRichValueWebImage.xml"/><Relationship Id="rId4" Type="http://schemas.openxmlformats.org/officeDocument/2006/relationships/externalLink" Target="externalLinks/externalLink1.xml"/><Relationship Id="rId9" Type="http://schemas.openxmlformats.org/officeDocument/2006/relationships/sheetMetadata" Target="metadata.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17" Type="http://schemas.openxmlformats.org/officeDocument/2006/relationships/image" Target="../media/image119.jpeg"/><Relationship Id="rId299" Type="http://schemas.openxmlformats.org/officeDocument/2006/relationships/image" Target="../media/image301.jpeg"/><Relationship Id="rId21" Type="http://schemas.openxmlformats.org/officeDocument/2006/relationships/image" Target="../media/image23.png"/><Relationship Id="rId63" Type="http://schemas.openxmlformats.org/officeDocument/2006/relationships/image" Target="../media/image65.jpeg"/><Relationship Id="rId159" Type="http://schemas.openxmlformats.org/officeDocument/2006/relationships/image" Target="../media/image161.jpeg"/><Relationship Id="rId324" Type="http://schemas.openxmlformats.org/officeDocument/2006/relationships/image" Target="../media/image326.png"/><Relationship Id="rId170" Type="http://schemas.openxmlformats.org/officeDocument/2006/relationships/image" Target="../media/image172.jpeg"/><Relationship Id="rId226" Type="http://schemas.openxmlformats.org/officeDocument/2006/relationships/image" Target="../media/image228.jpeg"/><Relationship Id="rId268" Type="http://schemas.openxmlformats.org/officeDocument/2006/relationships/image" Target="../media/image270.jpeg"/><Relationship Id="rId32" Type="http://schemas.openxmlformats.org/officeDocument/2006/relationships/image" Target="../media/image34.jpeg"/><Relationship Id="rId74" Type="http://schemas.openxmlformats.org/officeDocument/2006/relationships/image" Target="../media/image76.png"/><Relationship Id="rId128" Type="http://schemas.openxmlformats.org/officeDocument/2006/relationships/image" Target="../media/image130.jpeg"/><Relationship Id="rId5" Type="http://schemas.openxmlformats.org/officeDocument/2006/relationships/image" Target="../media/image7.jpeg"/><Relationship Id="rId181" Type="http://schemas.openxmlformats.org/officeDocument/2006/relationships/image" Target="../media/image183.jpeg"/><Relationship Id="rId237" Type="http://schemas.openxmlformats.org/officeDocument/2006/relationships/image" Target="../media/image239.jpeg"/><Relationship Id="rId279" Type="http://schemas.openxmlformats.org/officeDocument/2006/relationships/image" Target="../media/image281.jpeg"/><Relationship Id="rId43" Type="http://schemas.openxmlformats.org/officeDocument/2006/relationships/image" Target="../media/image45.jpeg"/><Relationship Id="rId139" Type="http://schemas.openxmlformats.org/officeDocument/2006/relationships/image" Target="../media/image141.jpeg"/><Relationship Id="rId290" Type="http://schemas.openxmlformats.org/officeDocument/2006/relationships/image" Target="../media/image292.jpeg"/><Relationship Id="rId304" Type="http://schemas.openxmlformats.org/officeDocument/2006/relationships/image" Target="../media/image306.jpeg"/><Relationship Id="rId85" Type="http://schemas.openxmlformats.org/officeDocument/2006/relationships/image" Target="../media/image87.jpeg"/><Relationship Id="rId150" Type="http://schemas.openxmlformats.org/officeDocument/2006/relationships/image" Target="../media/image152.jpeg"/><Relationship Id="rId192" Type="http://schemas.openxmlformats.org/officeDocument/2006/relationships/image" Target="../media/image194.jpeg"/><Relationship Id="rId206" Type="http://schemas.openxmlformats.org/officeDocument/2006/relationships/image" Target="../media/image208.jpeg"/><Relationship Id="rId248" Type="http://schemas.openxmlformats.org/officeDocument/2006/relationships/image" Target="../media/image250.jpeg"/><Relationship Id="rId12" Type="http://schemas.openxmlformats.org/officeDocument/2006/relationships/image" Target="../media/image14.jpeg"/><Relationship Id="rId108" Type="http://schemas.openxmlformats.org/officeDocument/2006/relationships/image" Target="../media/image110.jpeg"/><Relationship Id="rId315" Type="http://schemas.openxmlformats.org/officeDocument/2006/relationships/image" Target="../media/image317.jpeg"/><Relationship Id="rId54" Type="http://schemas.openxmlformats.org/officeDocument/2006/relationships/image" Target="../media/image56.jpeg"/><Relationship Id="rId96" Type="http://schemas.openxmlformats.org/officeDocument/2006/relationships/image" Target="../media/image98.jpeg"/><Relationship Id="rId161" Type="http://schemas.openxmlformats.org/officeDocument/2006/relationships/image" Target="../media/image163.jpeg"/><Relationship Id="rId217" Type="http://schemas.openxmlformats.org/officeDocument/2006/relationships/image" Target="../media/image219.jpeg"/><Relationship Id="rId259" Type="http://schemas.openxmlformats.org/officeDocument/2006/relationships/image" Target="../media/image261.jpeg"/><Relationship Id="rId23" Type="http://schemas.openxmlformats.org/officeDocument/2006/relationships/image" Target="../media/image25.jpeg"/><Relationship Id="rId119" Type="http://schemas.openxmlformats.org/officeDocument/2006/relationships/image" Target="../media/image121.jpeg"/><Relationship Id="rId270" Type="http://schemas.openxmlformats.org/officeDocument/2006/relationships/image" Target="../media/image272.jpeg"/><Relationship Id="rId326" Type="http://schemas.openxmlformats.org/officeDocument/2006/relationships/image" Target="../media/image328.png"/><Relationship Id="rId65" Type="http://schemas.openxmlformats.org/officeDocument/2006/relationships/image" Target="../media/image67.jpeg"/><Relationship Id="rId130" Type="http://schemas.openxmlformats.org/officeDocument/2006/relationships/image" Target="../media/image132.jpeg"/><Relationship Id="rId172" Type="http://schemas.openxmlformats.org/officeDocument/2006/relationships/image" Target="../media/image174.jpeg"/><Relationship Id="rId228" Type="http://schemas.openxmlformats.org/officeDocument/2006/relationships/image" Target="../media/image230.jpeg"/><Relationship Id="rId281" Type="http://schemas.openxmlformats.org/officeDocument/2006/relationships/image" Target="../media/image283.jpeg"/><Relationship Id="rId34" Type="http://schemas.openxmlformats.org/officeDocument/2006/relationships/image" Target="../media/image36.png"/><Relationship Id="rId76" Type="http://schemas.openxmlformats.org/officeDocument/2006/relationships/image" Target="../media/image78.png"/><Relationship Id="rId141" Type="http://schemas.openxmlformats.org/officeDocument/2006/relationships/image" Target="../media/image143.jpeg"/><Relationship Id="rId7" Type="http://schemas.openxmlformats.org/officeDocument/2006/relationships/image" Target="../media/image9.jpeg"/><Relationship Id="rId162" Type="http://schemas.openxmlformats.org/officeDocument/2006/relationships/image" Target="../media/image164.jpeg"/><Relationship Id="rId183" Type="http://schemas.openxmlformats.org/officeDocument/2006/relationships/image" Target="../media/image185.jpeg"/><Relationship Id="rId218" Type="http://schemas.openxmlformats.org/officeDocument/2006/relationships/image" Target="../media/image220.jpeg"/><Relationship Id="rId239" Type="http://schemas.openxmlformats.org/officeDocument/2006/relationships/image" Target="../media/image241.jpeg"/><Relationship Id="rId250" Type="http://schemas.openxmlformats.org/officeDocument/2006/relationships/image" Target="../media/image252.jpeg"/><Relationship Id="rId271" Type="http://schemas.openxmlformats.org/officeDocument/2006/relationships/image" Target="../media/image273.jpeg"/><Relationship Id="rId292" Type="http://schemas.openxmlformats.org/officeDocument/2006/relationships/image" Target="../media/image294.jpeg"/><Relationship Id="rId306" Type="http://schemas.openxmlformats.org/officeDocument/2006/relationships/image" Target="../media/image308.jpeg"/><Relationship Id="rId24" Type="http://schemas.openxmlformats.org/officeDocument/2006/relationships/image" Target="../media/image26.jpeg"/><Relationship Id="rId45" Type="http://schemas.openxmlformats.org/officeDocument/2006/relationships/image" Target="../media/image47.jpeg"/><Relationship Id="rId66" Type="http://schemas.openxmlformats.org/officeDocument/2006/relationships/image" Target="../media/image68.jpeg"/><Relationship Id="rId87" Type="http://schemas.openxmlformats.org/officeDocument/2006/relationships/image" Target="../media/image89.jpeg"/><Relationship Id="rId110" Type="http://schemas.openxmlformats.org/officeDocument/2006/relationships/image" Target="../media/image112.jpeg"/><Relationship Id="rId131" Type="http://schemas.openxmlformats.org/officeDocument/2006/relationships/image" Target="../media/image133.jpeg"/><Relationship Id="rId327" Type="http://schemas.openxmlformats.org/officeDocument/2006/relationships/image" Target="../media/image329.png"/><Relationship Id="rId152" Type="http://schemas.openxmlformats.org/officeDocument/2006/relationships/image" Target="../media/image154.jpeg"/><Relationship Id="rId173" Type="http://schemas.openxmlformats.org/officeDocument/2006/relationships/image" Target="../media/image175.jpeg"/><Relationship Id="rId194" Type="http://schemas.openxmlformats.org/officeDocument/2006/relationships/image" Target="../media/image196.jpeg"/><Relationship Id="rId208" Type="http://schemas.openxmlformats.org/officeDocument/2006/relationships/image" Target="../media/image210.jpeg"/><Relationship Id="rId229" Type="http://schemas.openxmlformats.org/officeDocument/2006/relationships/image" Target="../media/image231.jpeg"/><Relationship Id="rId240" Type="http://schemas.openxmlformats.org/officeDocument/2006/relationships/image" Target="../media/image242.jpeg"/><Relationship Id="rId261" Type="http://schemas.openxmlformats.org/officeDocument/2006/relationships/image" Target="../media/image263.jpeg"/><Relationship Id="rId14" Type="http://schemas.openxmlformats.org/officeDocument/2006/relationships/image" Target="../media/image16.jpeg"/><Relationship Id="rId35" Type="http://schemas.openxmlformats.org/officeDocument/2006/relationships/image" Target="../media/image37.png"/><Relationship Id="rId56" Type="http://schemas.openxmlformats.org/officeDocument/2006/relationships/image" Target="../media/image58.jpeg"/><Relationship Id="rId77" Type="http://schemas.openxmlformats.org/officeDocument/2006/relationships/image" Target="../media/image79.png"/><Relationship Id="rId100" Type="http://schemas.openxmlformats.org/officeDocument/2006/relationships/image" Target="../media/image102.jpeg"/><Relationship Id="rId282" Type="http://schemas.openxmlformats.org/officeDocument/2006/relationships/image" Target="../media/image284.jpeg"/><Relationship Id="rId317" Type="http://schemas.openxmlformats.org/officeDocument/2006/relationships/image" Target="../media/image319.jpeg"/><Relationship Id="rId8" Type="http://schemas.openxmlformats.org/officeDocument/2006/relationships/image" Target="../media/image10.jpeg"/><Relationship Id="rId98" Type="http://schemas.openxmlformats.org/officeDocument/2006/relationships/image" Target="../media/image100.jpeg"/><Relationship Id="rId121" Type="http://schemas.openxmlformats.org/officeDocument/2006/relationships/image" Target="../media/image123.jpeg"/><Relationship Id="rId142" Type="http://schemas.openxmlformats.org/officeDocument/2006/relationships/image" Target="../media/image144.jpeg"/><Relationship Id="rId163" Type="http://schemas.openxmlformats.org/officeDocument/2006/relationships/image" Target="../media/image165.jpeg"/><Relationship Id="rId184" Type="http://schemas.openxmlformats.org/officeDocument/2006/relationships/image" Target="../media/image186.jpeg"/><Relationship Id="rId219" Type="http://schemas.openxmlformats.org/officeDocument/2006/relationships/image" Target="../media/image221.jpeg"/><Relationship Id="rId230" Type="http://schemas.openxmlformats.org/officeDocument/2006/relationships/image" Target="../media/image232.jpeg"/><Relationship Id="rId251" Type="http://schemas.openxmlformats.org/officeDocument/2006/relationships/image" Target="../media/image253.jpeg"/><Relationship Id="rId25" Type="http://schemas.openxmlformats.org/officeDocument/2006/relationships/image" Target="../media/image27.jpeg"/><Relationship Id="rId46" Type="http://schemas.openxmlformats.org/officeDocument/2006/relationships/image" Target="../media/image48.jpeg"/><Relationship Id="rId67" Type="http://schemas.openxmlformats.org/officeDocument/2006/relationships/image" Target="../media/image69.jpeg"/><Relationship Id="rId272" Type="http://schemas.openxmlformats.org/officeDocument/2006/relationships/image" Target="../media/image274.jpeg"/><Relationship Id="rId293" Type="http://schemas.openxmlformats.org/officeDocument/2006/relationships/image" Target="../media/image295.png"/><Relationship Id="rId307" Type="http://schemas.openxmlformats.org/officeDocument/2006/relationships/image" Target="../media/image309.png"/><Relationship Id="rId328" Type="http://schemas.openxmlformats.org/officeDocument/2006/relationships/image" Target="../media/image330.png"/><Relationship Id="rId88" Type="http://schemas.openxmlformats.org/officeDocument/2006/relationships/image" Target="../media/image90.jpeg"/><Relationship Id="rId111" Type="http://schemas.openxmlformats.org/officeDocument/2006/relationships/image" Target="../media/image113.jpeg"/><Relationship Id="rId132" Type="http://schemas.openxmlformats.org/officeDocument/2006/relationships/image" Target="../media/image134.jpeg"/><Relationship Id="rId153" Type="http://schemas.openxmlformats.org/officeDocument/2006/relationships/image" Target="../media/image155.jpeg"/><Relationship Id="rId174" Type="http://schemas.openxmlformats.org/officeDocument/2006/relationships/image" Target="../media/image176.jpeg"/><Relationship Id="rId195" Type="http://schemas.openxmlformats.org/officeDocument/2006/relationships/image" Target="../media/image197.jpeg"/><Relationship Id="rId209" Type="http://schemas.openxmlformats.org/officeDocument/2006/relationships/image" Target="../media/image211.jpeg"/><Relationship Id="rId220" Type="http://schemas.openxmlformats.org/officeDocument/2006/relationships/image" Target="../media/image222.jpeg"/><Relationship Id="rId241" Type="http://schemas.openxmlformats.org/officeDocument/2006/relationships/image" Target="../media/image243.jpeg"/><Relationship Id="rId15" Type="http://schemas.openxmlformats.org/officeDocument/2006/relationships/image" Target="../media/image17.jpeg"/><Relationship Id="rId36" Type="http://schemas.openxmlformats.org/officeDocument/2006/relationships/image" Target="../media/image38.png"/><Relationship Id="rId57" Type="http://schemas.openxmlformats.org/officeDocument/2006/relationships/image" Target="../media/image59.jpeg"/><Relationship Id="rId262" Type="http://schemas.openxmlformats.org/officeDocument/2006/relationships/image" Target="../media/image264.jpeg"/><Relationship Id="rId283" Type="http://schemas.openxmlformats.org/officeDocument/2006/relationships/image" Target="../media/image285.jpeg"/><Relationship Id="rId318" Type="http://schemas.openxmlformats.org/officeDocument/2006/relationships/image" Target="../media/image320.jpeg"/><Relationship Id="rId78" Type="http://schemas.openxmlformats.org/officeDocument/2006/relationships/image" Target="../media/image80.png"/><Relationship Id="rId99" Type="http://schemas.openxmlformats.org/officeDocument/2006/relationships/image" Target="../media/image101.jpeg"/><Relationship Id="rId101" Type="http://schemas.openxmlformats.org/officeDocument/2006/relationships/image" Target="../media/image103.jpeg"/><Relationship Id="rId122" Type="http://schemas.openxmlformats.org/officeDocument/2006/relationships/image" Target="../media/image124.jpeg"/><Relationship Id="rId143" Type="http://schemas.openxmlformats.org/officeDocument/2006/relationships/image" Target="../media/image145.jpeg"/><Relationship Id="rId164" Type="http://schemas.openxmlformats.org/officeDocument/2006/relationships/image" Target="../media/image166.jpeg"/><Relationship Id="rId185" Type="http://schemas.openxmlformats.org/officeDocument/2006/relationships/image" Target="../media/image187.jpeg"/><Relationship Id="rId9" Type="http://schemas.openxmlformats.org/officeDocument/2006/relationships/image" Target="../media/image11.jpeg"/><Relationship Id="rId210" Type="http://schemas.openxmlformats.org/officeDocument/2006/relationships/image" Target="../media/image212.jpeg"/><Relationship Id="rId26" Type="http://schemas.openxmlformats.org/officeDocument/2006/relationships/image" Target="../media/image28.jpeg"/><Relationship Id="rId231" Type="http://schemas.openxmlformats.org/officeDocument/2006/relationships/image" Target="../media/image233.jpeg"/><Relationship Id="rId252" Type="http://schemas.openxmlformats.org/officeDocument/2006/relationships/image" Target="../media/image254.jpeg"/><Relationship Id="rId273" Type="http://schemas.openxmlformats.org/officeDocument/2006/relationships/image" Target="../media/image275.jpeg"/><Relationship Id="rId294" Type="http://schemas.openxmlformats.org/officeDocument/2006/relationships/image" Target="../media/image296.png"/><Relationship Id="rId308" Type="http://schemas.openxmlformats.org/officeDocument/2006/relationships/image" Target="../media/image310.png"/><Relationship Id="rId47" Type="http://schemas.openxmlformats.org/officeDocument/2006/relationships/image" Target="../media/image49.jpeg"/><Relationship Id="rId68" Type="http://schemas.openxmlformats.org/officeDocument/2006/relationships/image" Target="../media/image70.jpeg"/><Relationship Id="rId89" Type="http://schemas.openxmlformats.org/officeDocument/2006/relationships/image" Target="../media/image91.jpeg"/><Relationship Id="rId112" Type="http://schemas.openxmlformats.org/officeDocument/2006/relationships/image" Target="../media/image114.jpeg"/><Relationship Id="rId133" Type="http://schemas.openxmlformats.org/officeDocument/2006/relationships/image" Target="../media/image135.jpeg"/><Relationship Id="rId154" Type="http://schemas.openxmlformats.org/officeDocument/2006/relationships/image" Target="../media/image156.jpeg"/><Relationship Id="rId175" Type="http://schemas.openxmlformats.org/officeDocument/2006/relationships/image" Target="../media/image177.jpeg"/><Relationship Id="rId196" Type="http://schemas.openxmlformats.org/officeDocument/2006/relationships/image" Target="../media/image198.jpeg"/><Relationship Id="rId200" Type="http://schemas.openxmlformats.org/officeDocument/2006/relationships/image" Target="../media/image202.jpeg"/><Relationship Id="rId16" Type="http://schemas.openxmlformats.org/officeDocument/2006/relationships/image" Target="../media/image18.png"/><Relationship Id="rId221" Type="http://schemas.openxmlformats.org/officeDocument/2006/relationships/image" Target="../media/image223.jpeg"/><Relationship Id="rId242" Type="http://schemas.openxmlformats.org/officeDocument/2006/relationships/image" Target="../media/image244.jpeg"/><Relationship Id="rId263" Type="http://schemas.openxmlformats.org/officeDocument/2006/relationships/image" Target="../media/image265.jpeg"/><Relationship Id="rId284" Type="http://schemas.openxmlformats.org/officeDocument/2006/relationships/image" Target="../media/image286.jpeg"/><Relationship Id="rId319" Type="http://schemas.openxmlformats.org/officeDocument/2006/relationships/image" Target="../media/image321.jpeg"/><Relationship Id="rId37" Type="http://schemas.openxmlformats.org/officeDocument/2006/relationships/image" Target="../media/image39.png"/><Relationship Id="rId58" Type="http://schemas.openxmlformats.org/officeDocument/2006/relationships/image" Target="../media/image60.jpeg"/><Relationship Id="rId79" Type="http://schemas.openxmlformats.org/officeDocument/2006/relationships/image" Target="../media/image81.png"/><Relationship Id="rId102" Type="http://schemas.openxmlformats.org/officeDocument/2006/relationships/image" Target="../media/image104.jpeg"/><Relationship Id="rId123" Type="http://schemas.openxmlformats.org/officeDocument/2006/relationships/image" Target="../media/image125.jpeg"/><Relationship Id="rId144" Type="http://schemas.openxmlformats.org/officeDocument/2006/relationships/image" Target="../media/image146.jpeg"/><Relationship Id="rId90" Type="http://schemas.openxmlformats.org/officeDocument/2006/relationships/image" Target="../media/image92.jpeg"/><Relationship Id="rId165" Type="http://schemas.openxmlformats.org/officeDocument/2006/relationships/image" Target="../media/image167.jpeg"/><Relationship Id="rId186" Type="http://schemas.openxmlformats.org/officeDocument/2006/relationships/image" Target="../media/image188.jpeg"/><Relationship Id="rId211" Type="http://schemas.openxmlformats.org/officeDocument/2006/relationships/image" Target="../media/image213.jpeg"/><Relationship Id="rId232" Type="http://schemas.openxmlformats.org/officeDocument/2006/relationships/image" Target="../media/image234.jpeg"/><Relationship Id="rId253" Type="http://schemas.openxmlformats.org/officeDocument/2006/relationships/image" Target="../media/image255.jpeg"/><Relationship Id="rId274" Type="http://schemas.openxmlformats.org/officeDocument/2006/relationships/image" Target="../media/image276.jpeg"/><Relationship Id="rId295" Type="http://schemas.openxmlformats.org/officeDocument/2006/relationships/image" Target="../media/image297.png"/><Relationship Id="rId309" Type="http://schemas.openxmlformats.org/officeDocument/2006/relationships/image" Target="../media/image311.jpeg"/><Relationship Id="rId27" Type="http://schemas.openxmlformats.org/officeDocument/2006/relationships/image" Target="../media/image29.jpeg"/><Relationship Id="rId48" Type="http://schemas.openxmlformats.org/officeDocument/2006/relationships/image" Target="../media/image50.jpeg"/><Relationship Id="rId69" Type="http://schemas.openxmlformats.org/officeDocument/2006/relationships/image" Target="../media/image71.jpeg"/><Relationship Id="rId113" Type="http://schemas.openxmlformats.org/officeDocument/2006/relationships/image" Target="../media/image115.jpeg"/><Relationship Id="rId134" Type="http://schemas.openxmlformats.org/officeDocument/2006/relationships/image" Target="../media/image136.jpeg"/><Relationship Id="rId320" Type="http://schemas.openxmlformats.org/officeDocument/2006/relationships/image" Target="../media/image322.jpeg"/><Relationship Id="rId80" Type="http://schemas.openxmlformats.org/officeDocument/2006/relationships/image" Target="../media/image82.png"/><Relationship Id="rId155" Type="http://schemas.openxmlformats.org/officeDocument/2006/relationships/image" Target="../media/image157.jpeg"/><Relationship Id="rId176" Type="http://schemas.openxmlformats.org/officeDocument/2006/relationships/image" Target="../media/image178.jpeg"/><Relationship Id="rId197" Type="http://schemas.openxmlformats.org/officeDocument/2006/relationships/image" Target="../media/image199.jpeg"/><Relationship Id="rId201" Type="http://schemas.openxmlformats.org/officeDocument/2006/relationships/image" Target="../media/image203.jpeg"/><Relationship Id="rId222" Type="http://schemas.openxmlformats.org/officeDocument/2006/relationships/image" Target="../media/image224.jpeg"/><Relationship Id="rId243" Type="http://schemas.openxmlformats.org/officeDocument/2006/relationships/image" Target="../media/image245.jpeg"/><Relationship Id="rId264" Type="http://schemas.openxmlformats.org/officeDocument/2006/relationships/image" Target="../media/image266.jpeg"/><Relationship Id="rId285" Type="http://schemas.openxmlformats.org/officeDocument/2006/relationships/image" Target="../media/image287.jpeg"/><Relationship Id="rId17" Type="http://schemas.openxmlformats.org/officeDocument/2006/relationships/image" Target="../media/image19.png"/><Relationship Id="rId38" Type="http://schemas.openxmlformats.org/officeDocument/2006/relationships/image" Target="../media/image40.png"/><Relationship Id="rId59" Type="http://schemas.openxmlformats.org/officeDocument/2006/relationships/image" Target="../media/image61.jpeg"/><Relationship Id="rId103" Type="http://schemas.openxmlformats.org/officeDocument/2006/relationships/image" Target="../media/image105.jpeg"/><Relationship Id="rId124" Type="http://schemas.openxmlformats.org/officeDocument/2006/relationships/image" Target="../media/image126.jpeg"/><Relationship Id="rId310" Type="http://schemas.openxmlformats.org/officeDocument/2006/relationships/image" Target="../media/image312.jpeg"/><Relationship Id="rId70" Type="http://schemas.openxmlformats.org/officeDocument/2006/relationships/image" Target="../media/image72.jpeg"/><Relationship Id="rId91" Type="http://schemas.openxmlformats.org/officeDocument/2006/relationships/image" Target="../media/image93.jpeg"/><Relationship Id="rId145" Type="http://schemas.openxmlformats.org/officeDocument/2006/relationships/image" Target="../media/image147.jpeg"/><Relationship Id="rId166" Type="http://schemas.openxmlformats.org/officeDocument/2006/relationships/image" Target="../media/image168.jpeg"/><Relationship Id="rId187" Type="http://schemas.openxmlformats.org/officeDocument/2006/relationships/image" Target="../media/image189.jpeg"/><Relationship Id="rId1" Type="http://schemas.openxmlformats.org/officeDocument/2006/relationships/image" Target="../media/image3.png"/><Relationship Id="rId212" Type="http://schemas.openxmlformats.org/officeDocument/2006/relationships/image" Target="../media/image214.jpeg"/><Relationship Id="rId233" Type="http://schemas.openxmlformats.org/officeDocument/2006/relationships/image" Target="../media/image235.jpeg"/><Relationship Id="rId254" Type="http://schemas.openxmlformats.org/officeDocument/2006/relationships/image" Target="../media/image256.jpeg"/><Relationship Id="rId28" Type="http://schemas.openxmlformats.org/officeDocument/2006/relationships/image" Target="../media/image30.jpeg"/><Relationship Id="rId49" Type="http://schemas.openxmlformats.org/officeDocument/2006/relationships/image" Target="../media/image51.jpeg"/><Relationship Id="rId114" Type="http://schemas.openxmlformats.org/officeDocument/2006/relationships/image" Target="../media/image116.jpeg"/><Relationship Id="rId275" Type="http://schemas.openxmlformats.org/officeDocument/2006/relationships/image" Target="../media/image277.jpeg"/><Relationship Id="rId296" Type="http://schemas.openxmlformats.org/officeDocument/2006/relationships/image" Target="../media/image298.jpeg"/><Relationship Id="rId300" Type="http://schemas.openxmlformats.org/officeDocument/2006/relationships/image" Target="../media/image302.jpeg"/><Relationship Id="rId60" Type="http://schemas.openxmlformats.org/officeDocument/2006/relationships/image" Target="../media/image62.jpeg"/><Relationship Id="rId81" Type="http://schemas.openxmlformats.org/officeDocument/2006/relationships/image" Target="../media/image83.jpeg"/><Relationship Id="rId135" Type="http://schemas.openxmlformats.org/officeDocument/2006/relationships/image" Target="../media/image137.jpeg"/><Relationship Id="rId156" Type="http://schemas.openxmlformats.org/officeDocument/2006/relationships/image" Target="../media/image158.jpeg"/><Relationship Id="rId177" Type="http://schemas.openxmlformats.org/officeDocument/2006/relationships/image" Target="../media/image179.jpeg"/><Relationship Id="rId198" Type="http://schemas.openxmlformats.org/officeDocument/2006/relationships/image" Target="../media/image200.jpeg"/><Relationship Id="rId321" Type="http://schemas.openxmlformats.org/officeDocument/2006/relationships/image" Target="../media/image323.jpeg"/><Relationship Id="rId202" Type="http://schemas.openxmlformats.org/officeDocument/2006/relationships/image" Target="../media/image204.jpeg"/><Relationship Id="rId223" Type="http://schemas.openxmlformats.org/officeDocument/2006/relationships/image" Target="../media/image225.jpeg"/><Relationship Id="rId244" Type="http://schemas.openxmlformats.org/officeDocument/2006/relationships/image" Target="../media/image246.jpeg"/><Relationship Id="rId18" Type="http://schemas.openxmlformats.org/officeDocument/2006/relationships/image" Target="../media/image20.png"/><Relationship Id="rId39" Type="http://schemas.openxmlformats.org/officeDocument/2006/relationships/image" Target="../media/image41.jpeg"/><Relationship Id="rId265" Type="http://schemas.openxmlformats.org/officeDocument/2006/relationships/image" Target="../media/image267.jpeg"/><Relationship Id="rId286" Type="http://schemas.openxmlformats.org/officeDocument/2006/relationships/image" Target="../media/image288.jpeg"/><Relationship Id="rId50" Type="http://schemas.openxmlformats.org/officeDocument/2006/relationships/image" Target="../media/image52.jpeg"/><Relationship Id="rId104" Type="http://schemas.openxmlformats.org/officeDocument/2006/relationships/image" Target="../media/image106.jpeg"/><Relationship Id="rId125" Type="http://schemas.openxmlformats.org/officeDocument/2006/relationships/image" Target="../media/image127.jpeg"/><Relationship Id="rId146" Type="http://schemas.openxmlformats.org/officeDocument/2006/relationships/image" Target="../media/image148.jpeg"/><Relationship Id="rId167" Type="http://schemas.openxmlformats.org/officeDocument/2006/relationships/image" Target="../media/image169.jpeg"/><Relationship Id="rId188" Type="http://schemas.openxmlformats.org/officeDocument/2006/relationships/image" Target="../media/image190.jpeg"/><Relationship Id="rId311" Type="http://schemas.openxmlformats.org/officeDocument/2006/relationships/image" Target="../media/image313.jpeg"/><Relationship Id="rId71" Type="http://schemas.openxmlformats.org/officeDocument/2006/relationships/image" Target="../media/image73.jpeg"/><Relationship Id="rId92" Type="http://schemas.openxmlformats.org/officeDocument/2006/relationships/image" Target="../media/image94.jpeg"/><Relationship Id="rId213" Type="http://schemas.openxmlformats.org/officeDocument/2006/relationships/image" Target="../media/image215.jpeg"/><Relationship Id="rId234" Type="http://schemas.openxmlformats.org/officeDocument/2006/relationships/image" Target="../media/image236.jpeg"/><Relationship Id="rId2" Type="http://schemas.openxmlformats.org/officeDocument/2006/relationships/image" Target="../media/image4.png"/><Relationship Id="rId29" Type="http://schemas.openxmlformats.org/officeDocument/2006/relationships/image" Target="../media/image31.jpeg"/><Relationship Id="rId255" Type="http://schemas.openxmlformats.org/officeDocument/2006/relationships/image" Target="../media/image257.jpeg"/><Relationship Id="rId276" Type="http://schemas.openxmlformats.org/officeDocument/2006/relationships/image" Target="../media/image278.jpeg"/><Relationship Id="rId297" Type="http://schemas.openxmlformats.org/officeDocument/2006/relationships/image" Target="../media/image299.jpeg"/><Relationship Id="rId40" Type="http://schemas.openxmlformats.org/officeDocument/2006/relationships/image" Target="../media/image42.jpeg"/><Relationship Id="rId115" Type="http://schemas.openxmlformats.org/officeDocument/2006/relationships/image" Target="../media/image117.jpeg"/><Relationship Id="rId136" Type="http://schemas.openxmlformats.org/officeDocument/2006/relationships/image" Target="../media/image138.jpeg"/><Relationship Id="rId157" Type="http://schemas.openxmlformats.org/officeDocument/2006/relationships/image" Target="../media/image159.jpeg"/><Relationship Id="rId178" Type="http://schemas.openxmlformats.org/officeDocument/2006/relationships/image" Target="../media/image180.jpeg"/><Relationship Id="rId301" Type="http://schemas.openxmlformats.org/officeDocument/2006/relationships/image" Target="../media/image303.png"/><Relationship Id="rId322" Type="http://schemas.openxmlformats.org/officeDocument/2006/relationships/image" Target="../media/image324.jpeg"/><Relationship Id="rId61" Type="http://schemas.openxmlformats.org/officeDocument/2006/relationships/image" Target="../media/image63.jpeg"/><Relationship Id="rId82" Type="http://schemas.openxmlformats.org/officeDocument/2006/relationships/image" Target="../media/image84.jpeg"/><Relationship Id="rId199" Type="http://schemas.openxmlformats.org/officeDocument/2006/relationships/image" Target="../media/image201.jpeg"/><Relationship Id="rId203" Type="http://schemas.openxmlformats.org/officeDocument/2006/relationships/image" Target="../media/image205.jpeg"/><Relationship Id="rId19" Type="http://schemas.openxmlformats.org/officeDocument/2006/relationships/image" Target="../media/image21.png"/><Relationship Id="rId224" Type="http://schemas.openxmlformats.org/officeDocument/2006/relationships/image" Target="../media/image226.jpeg"/><Relationship Id="rId245" Type="http://schemas.openxmlformats.org/officeDocument/2006/relationships/image" Target="../media/image247.jpeg"/><Relationship Id="rId266" Type="http://schemas.openxmlformats.org/officeDocument/2006/relationships/image" Target="../media/image268.jpeg"/><Relationship Id="rId287" Type="http://schemas.openxmlformats.org/officeDocument/2006/relationships/image" Target="../media/image289.jpeg"/><Relationship Id="rId30" Type="http://schemas.openxmlformats.org/officeDocument/2006/relationships/image" Target="../media/image32.jpeg"/><Relationship Id="rId105" Type="http://schemas.openxmlformats.org/officeDocument/2006/relationships/image" Target="../media/image107.jpeg"/><Relationship Id="rId126" Type="http://schemas.openxmlformats.org/officeDocument/2006/relationships/image" Target="../media/image128.jpeg"/><Relationship Id="rId147" Type="http://schemas.openxmlformats.org/officeDocument/2006/relationships/image" Target="../media/image149.jpeg"/><Relationship Id="rId168" Type="http://schemas.openxmlformats.org/officeDocument/2006/relationships/image" Target="../media/image170.jpeg"/><Relationship Id="rId312" Type="http://schemas.openxmlformats.org/officeDocument/2006/relationships/image" Target="../media/image314.jpeg"/><Relationship Id="rId51" Type="http://schemas.openxmlformats.org/officeDocument/2006/relationships/image" Target="../media/image53.jpeg"/><Relationship Id="rId72" Type="http://schemas.openxmlformats.org/officeDocument/2006/relationships/image" Target="../media/image74.jpeg"/><Relationship Id="rId93" Type="http://schemas.openxmlformats.org/officeDocument/2006/relationships/image" Target="../media/image95.jpeg"/><Relationship Id="rId189" Type="http://schemas.openxmlformats.org/officeDocument/2006/relationships/image" Target="../media/image191.jpeg"/><Relationship Id="rId3" Type="http://schemas.openxmlformats.org/officeDocument/2006/relationships/image" Target="../media/image5.jpeg"/><Relationship Id="rId214" Type="http://schemas.openxmlformats.org/officeDocument/2006/relationships/image" Target="../media/image216.jpeg"/><Relationship Id="rId235" Type="http://schemas.openxmlformats.org/officeDocument/2006/relationships/image" Target="../media/image237.jpeg"/><Relationship Id="rId256" Type="http://schemas.openxmlformats.org/officeDocument/2006/relationships/image" Target="../media/image258.jpeg"/><Relationship Id="rId277" Type="http://schemas.openxmlformats.org/officeDocument/2006/relationships/image" Target="../media/image279.jpeg"/><Relationship Id="rId298" Type="http://schemas.openxmlformats.org/officeDocument/2006/relationships/image" Target="../media/image300.jpeg"/><Relationship Id="rId116" Type="http://schemas.openxmlformats.org/officeDocument/2006/relationships/image" Target="../media/image118.jpeg"/><Relationship Id="rId137" Type="http://schemas.openxmlformats.org/officeDocument/2006/relationships/image" Target="../media/image139.jpeg"/><Relationship Id="rId158" Type="http://schemas.openxmlformats.org/officeDocument/2006/relationships/image" Target="../media/image160.jpeg"/><Relationship Id="rId302" Type="http://schemas.openxmlformats.org/officeDocument/2006/relationships/image" Target="../media/image304.png"/><Relationship Id="rId323" Type="http://schemas.openxmlformats.org/officeDocument/2006/relationships/image" Target="../media/image325.png"/><Relationship Id="rId20" Type="http://schemas.openxmlformats.org/officeDocument/2006/relationships/image" Target="../media/image22.png"/><Relationship Id="rId41" Type="http://schemas.openxmlformats.org/officeDocument/2006/relationships/image" Target="../media/image43.jpeg"/><Relationship Id="rId62" Type="http://schemas.openxmlformats.org/officeDocument/2006/relationships/image" Target="../media/image64.jpeg"/><Relationship Id="rId83" Type="http://schemas.openxmlformats.org/officeDocument/2006/relationships/image" Target="../media/image85.jpeg"/><Relationship Id="rId179" Type="http://schemas.openxmlformats.org/officeDocument/2006/relationships/image" Target="../media/image181.jpeg"/><Relationship Id="rId190" Type="http://schemas.openxmlformats.org/officeDocument/2006/relationships/image" Target="../media/image192.jpeg"/><Relationship Id="rId204" Type="http://schemas.openxmlformats.org/officeDocument/2006/relationships/image" Target="../media/image206.jpeg"/><Relationship Id="rId225" Type="http://schemas.openxmlformats.org/officeDocument/2006/relationships/image" Target="../media/image227.jpeg"/><Relationship Id="rId246" Type="http://schemas.openxmlformats.org/officeDocument/2006/relationships/image" Target="../media/image248.jpeg"/><Relationship Id="rId267" Type="http://schemas.openxmlformats.org/officeDocument/2006/relationships/image" Target="../media/image269.jpeg"/><Relationship Id="rId288" Type="http://schemas.openxmlformats.org/officeDocument/2006/relationships/image" Target="../media/image290.jpeg"/><Relationship Id="rId106" Type="http://schemas.openxmlformats.org/officeDocument/2006/relationships/image" Target="../media/image108.jpeg"/><Relationship Id="rId127" Type="http://schemas.openxmlformats.org/officeDocument/2006/relationships/image" Target="../media/image129.jpeg"/><Relationship Id="rId313" Type="http://schemas.openxmlformats.org/officeDocument/2006/relationships/image" Target="../media/image315.jpeg"/><Relationship Id="rId10" Type="http://schemas.openxmlformats.org/officeDocument/2006/relationships/image" Target="../media/image12.jpeg"/><Relationship Id="rId31" Type="http://schemas.openxmlformats.org/officeDocument/2006/relationships/image" Target="../media/image33.jpeg"/><Relationship Id="rId52" Type="http://schemas.openxmlformats.org/officeDocument/2006/relationships/image" Target="../media/image54.jpeg"/><Relationship Id="rId73" Type="http://schemas.openxmlformats.org/officeDocument/2006/relationships/image" Target="../media/image75.jpeg"/><Relationship Id="rId94" Type="http://schemas.openxmlformats.org/officeDocument/2006/relationships/image" Target="../media/image96.jpeg"/><Relationship Id="rId148" Type="http://schemas.openxmlformats.org/officeDocument/2006/relationships/image" Target="../media/image150.jpeg"/><Relationship Id="rId169" Type="http://schemas.openxmlformats.org/officeDocument/2006/relationships/image" Target="../media/image171.jpeg"/><Relationship Id="rId4" Type="http://schemas.openxmlformats.org/officeDocument/2006/relationships/image" Target="../media/image6.jpeg"/><Relationship Id="rId180" Type="http://schemas.openxmlformats.org/officeDocument/2006/relationships/image" Target="../media/image182.jpeg"/><Relationship Id="rId215" Type="http://schemas.openxmlformats.org/officeDocument/2006/relationships/image" Target="../media/image217.jpeg"/><Relationship Id="rId236" Type="http://schemas.openxmlformats.org/officeDocument/2006/relationships/image" Target="../media/image238.jpeg"/><Relationship Id="rId257" Type="http://schemas.openxmlformats.org/officeDocument/2006/relationships/image" Target="../media/image259.jpeg"/><Relationship Id="rId278" Type="http://schemas.openxmlformats.org/officeDocument/2006/relationships/image" Target="../media/image280.jpeg"/><Relationship Id="rId303" Type="http://schemas.openxmlformats.org/officeDocument/2006/relationships/image" Target="../media/image305.png"/><Relationship Id="rId42" Type="http://schemas.openxmlformats.org/officeDocument/2006/relationships/image" Target="../media/image44.jpeg"/><Relationship Id="rId84" Type="http://schemas.openxmlformats.org/officeDocument/2006/relationships/image" Target="../media/image86.jpeg"/><Relationship Id="rId138" Type="http://schemas.openxmlformats.org/officeDocument/2006/relationships/image" Target="../media/image140.jpeg"/><Relationship Id="rId191" Type="http://schemas.openxmlformats.org/officeDocument/2006/relationships/image" Target="../media/image193.jpeg"/><Relationship Id="rId205" Type="http://schemas.openxmlformats.org/officeDocument/2006/relationships/image" Target="../media/image207.jpeg"/><Relationship Id="rId247" Type="http://schemas.openxmlformats.org/officeDocument/2006/relationships/image" Target="../media/image249.jpeg"/><Relationship Id="rId107" Type="http://schemas.openxmlformats.org/officeDocument/2006/relationships/image" Target="../media/image109.jpeg"/><Relationship Id="rId289" Type="http://schemas.openxmlformats.org/officeDocument/2006/relationships/image" Target="../media/image291.jpeg"/><Relationship Id="rId11" Type="http://schemas.openxmlformats.org/officeDocument/2006/relationships/image" Target="../media/image13.jpeg"/><Relationship Id="rId53" Type="http://schemas.openxmlformats.org/officeDocument/2006/relationships/image" Target="../media/image55.jpeg"/><Relationship Id="rId149" Type="http://schemas.openxmlformats.org/officeDocument/2006/relationships/image" Target="../media/image151.jpeg"/><Relationship Id="rId314" Type="http://schemas.openxmlformats.org/officeDocument/2006/relationships/image" Target="../media/image316.jpeg"/><Relationship Id="rId95" Type="http://schemas.openxmlformats.org/officeDocument/2006/relationships/image" Target="../media/image97.jpeg"/><Relationship Id="rId160" Type="http://schemas.openxmlformats.org/officeDocument/2006/relationships/image" Target="../media/image162.jpeg"/><Relationship Id="rId216" Type="http://schemas.openxmlformats.org/officeDocument/2006/relationships/image" Target="../media/image218.jpeg"/><Relationship Id="rId258" Type="http://schemas.openxmlformats.org/officeDocument/2006/relationships/image" Target="../media/image260.jpeg"/><Relationship Id="rId22" Type="http://schemas.openxmlformats.org/officeDocument/2006/relationships/image" Target="../media/image24.png"/><Relationship Id="rId64" Type="http://schemas.openxmlformats.org/officeDocument/2006/relationships/image" Target="../media/image66.jpeg"/><Relationship Id="rId118" Type="http://schemas.openxmlformats.org/officeDocument/2006/relationships/image" Target="../media/image120.jpeg"/><Relationship Id="rId325" Type="http://schemas.openxmlformats.org/officeDocument/2006/relationships/image" Target="../media/image327.jpeg"/><Relationship Id="rId171" Type="http://schemas.openxmlformats.org/officeDocument/2006/relationships/image" Target="../media/image173.jpeg"/><Relationship Id="rId227" Type="http://schemas.openxmlformats.org/officeDocument/2006/relationships/image" Target="../media/image229.jpeg"/><Relationship Id="rId269" Type="http://schemas.openxmlformats.org/officeDocument/2006/relationships/image" Target="../media/image271.jpeg"/><Relationship Id="rId33" Type="http://schemas.openxmlformats.org/officeDocument/2006/relationships/image" Target="../media/image35.jpeg"/><Relationship Id="rId129" Type="http://schemas.openxmlformats.org/officeDocument/2006/relationships/image" Target="../media/image131.jpeg"/><Relationship Id="rId280" Type="http://schemas.openxmlformats.org/officeDocument/2006/relationships/image" Target="../media/image282.jpeg"/><Relationship Id="rId75" Type="http://schemas.openxmlformats.org/officeDocument/2006/relationships/image" Target="../media/image77.png"/><Relationship Id="rId140" Type="http://schemas.openxmlformats.org/officeDocument/2006/relationships/image" Target="../media/image142.jpeg"/><Relationship Id="rId182" Type="http://schemas.openxmlformats.org/officeDocument/2006/relationships/image" Target="../media/image184.jpeg"/><Relationship Id="rId6" Type="http://schemas.openxmlformats.org/officeDocument/2006/relationships/image" Target="../media/image8.jpeg"/><Relationship Id="rId238" Type="http://schemas.openxmlformats.org/officeDocument/2006/relationships/image" Target="../media/image240.jpeg"/><Relationship Id="rId291" Type="http://schemas.openxmlformats.org/officeDocument/2006/relationships/image" Target="../media/image293.jpeg"/><Relationship Id="rId305" Type="http://schemas.openxmlformats.org/officeDocument/2006/relationships/image" Target="../media/image307.png"/><Relationship Id="rId44" Type="http://schemas.openxmlformats.org/officeDocument/2006/relationships/image" Target="../media/image46.jpeg"/><Relationship Id="rId86" Type="http://schemas.openxmlformats.org/officeDocument/2006/relationships/image" Target="../media/image88.jpeg"/><Relationship Id="rId151" Type="http://schemas.openxmlformats.org/officeDocument/2006/relationships/image" Target="../media/image153.jpeg"/><Relationship Id="rId193" Type="http://schemas.openxmlformats.org/officeDocument/2006/relationships/image" Target="../media/image195.jpeg"/><Relationship Id="rId207" Type="http://schemas.openxmlformats.org/officeDocument/2006/relationships/image" Target="../media/image209.jpeg"/><Relationship Id="rId249" Type="http://schemas.openxmlformats.org/officeDocument/2006/relationships/image" Target="../media/image251.jpeg"/><Relationship Id="rId13" Type="http://schemas.openxmlformats.org/officeDocument/2006/relationships/image" Target="../media/image15.jpeg"/><Relationship Id="rId109" Type="http://schemas.openxmlformats.org/officeDocument/2006/relationships/image" Target="../media/image111.jpeg"/><Relationship Id="rId260" Type="http://schemas.openxmlformats.org/officeDocument/2006/relationships/image" Target="../media/image262.jpeg"/><Relationship Id="rId316" Type="http://schemas.openxmlformats.org/officeDocument/2006/relationships/image" Target="../media/image318.jpeg"/><Relationship Id="rId55" Type="http://schemas.openxmlformats.org/officeDocument/2006/relationships/image" Target="../media/image57.jpeg"/><Relationship Id="rId97" Type="http://schemas.openxmlformats.org/officeDocument/2006/relationships/image" Target="../media/image99.jpeg"/><Relationship Id="rId120" Type="http://schemas.openxmlformats.org/officeDocument/2006/relationships/image" Target="../media/image12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723900</xdr:colOff>
      <xdr:row>7</xdr:row>
      <xdr:rowOff>75033</xdr:rowOff>
    </xdr:to>
    <xdr:pic>
      <xdr:nvPicPr>
        <xdr:cNvPr id="3" name="Obraz 2">
          <a:extLst>
            <a:ext uri="{FF2B5EF4-FFF2-40B4-BE49-F238E27FC236}">
              <a16:creationId xmlns:a16="http://schemas.microsoft.com/office/drawing/2014/main" id="{FFF3FF74-A5D9-C294-F926-CEA4D7A2A9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14275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276226</xdr:colOff>
      <xdr:row>2</xdr:row>
      <xdr:rowOff>657226</xdr:rowOff>
    </xdr:from>
    <xdr:to>
      <xdr:col>8</xdr:col>
      <xdr:colOff>1971676</xdr:colOff>
      <xdr:row>2</xdr:row>
      <xdr:rowOff>1282065</xdr:rowOff>
    </xdr:to>
    <xdr:grpSp>
      <xdr:nvGrpSpPr>
        <xdr:cNvPr id="8" name="Grupa 7">
          <a:extLst>
            <a:ext uri="{FF2B5EF4-FFF2-40B4-BE49-F238E27FC236}">
              <a16:creationId xmlns:a16="http://schemas.microsoft.com/office/drawing/2014/main" id="{00000000-0008-0000-0200-000008000000}"/>
            </a:ext>
          </a:extLst>
        </xdr:cNvPr>
        <xdr:cNvGrpSpPr/>
      </xdr:nvGrpSpPr>
      <xdr:grpSpPr>
        <a:xfrm>
          <a:off x="13439776" y="3067051"/>
          <a:ext cx="1695450" cy="624839"/>
          <a:chOff x="11630025" y="2952751"/>
          <a:chExt cx="3370055" cy="1847848"/>
        </a:xfrm>
      </xdr:grpSpPr>
      <xdr:pic>
        <xdr:nvPicPr>
          <xdr:cNvPr id="9" name="Obraz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1"/>
          <a:stretch>
            <a:fillRect/>
          </a:stretch>
        </xdr:blipFill>
        <xdr:spPr>
          <a:xfrm>
            <a:off x="11630025" y="2952751"/>
            <a:ext cx="3363716" cy="921464"/>
          </a:xfrm>
          <a:prstGeom prst="rect">
            <a:avLst/>
          </a:prstGeom>
        </xdr:spPr>
      </xdr:pic>
      <xdr:pic>
        <xdr:nvPicPr>
          <xdr:cNvPr id="10" name="Obraz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2"/>
          <a:stretch>
            <a:fillRect/>
          </a:stretch>
        </xdr:blipFill>
        <xdr:spPr>
          <a:xfrm>
            <a:off x="11630026" y="3876674"/>
            <a:ext cx="3370054" cy="923925"/>
          </a:xfrm>
          <a:prstGeom prst="rect">
            <a:avLst/>
          </a:prstGeom>
        </xdr:spPr>
      </xdr:pic>
    </xdr:grpSp>
    <xdr:clientData/>
  </xdr:twoCellAnchor>
  <xdr:twoCellAnchor>
    <xdr:from>
      <xdr:col>8</xdr:col>
      <xdr:colOff>323851</xdr:colOff>
      <xdr:row>3</xdr:row>
      <xdr:rowOff>638176</xdr:rowOff>
    </xdr:from>
    <xdr:to>
      <xdr:col>8</xdr:col>
      <xdr:colOff>2019301</xdr:colOff>
      <xdr:row>3</xdr:row>
      <xdr:rowOff>1263015</xdr:rowOff>
    </xdr:to>
    <xdr:grpSp>
      <xdr:nvGrpSpPr>
        <xdr:cNvPr id="11" name="Grupa 10">
          <a:extLst>
            <a:ext uri="{FF2B5EF4-FFF2-40B4-BE49-F238E27FC236}">
              <a16:creationId xmlns:a16="http://schemas.microsoft.com/office/drawing/2014/main" id="{00000000-0008-0000-0200-00000B000000}"/>
            </a:ext>
          </a:extLst>
        </xdr:cNvPr>
        <xdr:cNvGrpSpPr/>
      </xdr:nvGrpSpPr>
      <xdr:grpSpPr>
        <a:xfrm>
          <a:off x="13487401" y="5076826"/>
          <a:ext cx="1695450" cy="624839"/>
          <a:chOff x="11630025" y="2952751"/>
          <a:chExt cx="3370055" cy="1847848"/>
        </a:xfrm>
      </xdr:grpSpPr>
      <xdr:pic>
        <xdr:nvPicPr>
          <xdr:cNvPr id="12" name="Obraz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
          <a:stretch>
            <a:fillRect/>
          </a:stretch>
        </xdr:blipFill>
        <xdr:spPr>
          <a:xfrm>
            <a:off x="11630025" y="2952751"/>
            <a:ext cx="3363716" cy="921464"/>
          </a:xfrm>
          <a:prstGeom prst="rect">
            <a:avLst/>
          </a:prstGeom>
        </xdr:spPr>
      </xdr:pic>
      <xdr:pic>
        <xdr:nvPicPr>
          <xdr:cNvPr id="13" name="Obraz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2"/>
          <a:stretch>
            <a:fillRect/>
          </a:stretch>
        </xdr:blipFill>
        <xdr:spPr>
          <a:xfrm>
            <a:off x="11630026" y="3876674"/>
            <a:ext cx="3370054" cy="923925"/>
          </a:xfrm>
          <a:prstGeom prst="rect">
            <a:avLst/>
          </a:prstGeom>
        </xdr:spPr>
      </xdr:pic>
    </xdr:grpSp>
    <xdr:clientData/>
  </xdr:twoCellAnchor>
  <xdr:twoCellAnchor>
    <xdr:from>
      <xdr:col>8</xdr:col>
      <xdr:colOff>304801</xdr:colOff>
      <xdr:row>4</xdr:row>
      <xdr:rowOff>533401</xdr:rowOff>
    </xdr:from>
    <xdr:to>
      <xdr:col>8</xdr:col>
      <xdr:colOff>2000251</xdr:colOff>
      <xdr:row>4</xdr:row>
      <xdr:rowOff>1320165</xdr:rowOff>
    </xdr:to>
    <xdr:grpSp>
      <xdr:nvGrpSpPr>
        <xdr:cNvPr id="14" name="Grupa 13">
          <a:extLst>
            <a:ext uri="{FF2B5EF4-FFF2-40B4-BE49-F238E27FC236}">
              <a16:creationId xmlns:a16="http://schemas.microsoft.com/office/drawing/2014/main" id="{00000000-0008-0000-0200-00000E000000}"/>
            </a:ext>
          </a:extLst>
        </xdr:cNvPr>
        <xdr:cNvGrpSpPr/>
      </xdr:nvGrpSpPr>
      <xdr:grpSpPr>
        <a:xfrm>
          <a:off x="13468351" y="7000876"/>
          <a:ext cx="1695450" cy="786764"/>
          <a:chOff x="11630025" y="2952751"/>
          <a:chExt cx="3370055" cy="1847848"/>
        </a:xfrm>
      </xdr:grpSpPr>
      <xdr:pic>
        <xdr:nvPicPr>
          <xdr:cNvPr id="15" name="Obraz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
          <a:stretch>
            <a:fillRect/>
          </a:stretch>
        </xdr:blipFill>
        <xdr:spPr>
          <a:xfrm>
            <a:off x="11630025" y="2952751"/>
            <a:ext cx="3363716" cy="921464"/>
          </a:xfrm>
          <a:prstGeom prst="rect">
            <a:avLst/>
          </a:prstGeom>
        </xdr:spPr>
      </xdr:pic>
      <xdr:pic>
        <xdr:nvPicPr>
          <xdr:cNvPr id="16" name="Obraz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2"/>
          <a:stretch>
            <a:fillRect/>
          </a:stretch>
        </xdr:blipFill>
        <xdr:spPr>
          <a:xfrm>
            <a:off x="11630026" y="3876674"/>
            <a:ext cx="3370054" cy="923925"/>
          </a:xfrm>
          <a:prstGeom prst="rect">
            <a:avLst/>
          </a:prstGeom>
        </xdr:spPr>
      </xdr:pic>
    </xdr:grpSp>
    <xdr:clientData/>
  </xdr:twoCellAnchor>
  <xdr:twoCellAnchor>
    <xdr:from>
      <xdr:col>8</xdr:col>
      <xdr:colOff>352426</xdr:colOff>
      <xdr:row>5</xdr:row>
      <xdr:rowOff>514351</xdr:rowOff>
    </xdr:from>
    <xdr:to>
      <xdr:col>8</xdr:col>
      <xdr:colOff>2047876</xdr:colOff>
      <xdr:row>5</xdr:row>
      <xdr:rowOff>1301115</xdr:rowOff>
    </xdr:to>
    <xdr:grpSp>
      <xdr:nvGrpSpPr>
        <xdr:cNvPr id="17" name="Grupa 16">
          <a:extLst>
            <a:ext uri="{FF2B5EF4-FFF2-40B4-BE49-F238E27FC236}">
              <a16:creationId xmlns:a16="http://schemas.microsoft.com/office/drawing/2014/main" id="{00000000-0008-0000-0200-000011000000}"/>
            </a:ext>
          </a:extLst>
        </xdr:cNvPr>
        <xdr:cNvGrpSpPr/>
      </xdr:nvGrpSpPr>
      <xdr:grpSpPr>
        <a:xfrm>
          <a:off x="13515976" y="9010651"/>
          <a:ext cx="1695450" cy="786764"/>
          <a:chOff x="11630025" y="2952751"/>
          <a:chExt cx="3370055" cy="1847848"/>
        </a:xfrm>
      </xdr:grpSpPr>
      <xdr:pic>
        <xdr:nvPicPr>
          <xdr:cNvPr id="18" name="Obraz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1"/>
          <a:stretch>
            <a:fillRect/>
          </a:stretch>
        </xdr:blipFill>
        <xdr:spPr>
          <a:xfrm>
            <a:off x="11630025" y="2952751"/>
            <a:ext cx="3363716" cy="921464"/>
          </a:xfrm>
          <a:prstGeom prst="rect">
            <a:avLst/>
          </a:prstGeom>
        </xdr:spPr>
      </xdr:pic>
      <xdr:pic>
        <xdr:nvPicPr>
          <xdr:cNvPr id="19" name="Obraz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2"/>
          <a:stretch>
            <a:fillRect/>
          </a:stretch>
        </xdr:blipFill>
        <xdr:spPr>
          <a:xfrm>
            <a:off x="11630026" y="3876674"/>
            <a:ext cx="3370054" cy="923925"/>
          </a:xfrm>
          <a:prstGeom prst="rect">
            <a:avLst/>
          </a:prstGeom>
        </xdr:spPr>
      </xdr:pic>
    </xdr:grpSp>
    <xdr:clientData/>
  </xdr:twoCellAnchor>
  <xdr:twoCellAnchor>
    <xdr:from>
      <xdr:col>8</xdr:col>
      <xdr:colOff>342901</xdr:colOff>
      <xdr:row>6</xdr:row>
      <xdr:rowOff>561976</xdr:rowOff>
    </xdr:from>
    <xdr:to>
      <xdr:col>8</xdr:col>
      <xdr:colOff>2038351</xdr:colOff>
      <xdr:row>6</xdr:row>
      <xdr:rowOff>1186815</xdr:rowOff>
    </xdr:to>
    <xdr:grpSp>
      <xdr:nvGrpSpPr>
        <xdr:cNvPr id="20" name="Grupa 19">
          <a:extLst>
            <a:ext uri="{FF2B5EF4-FFF2-40B4-BE49-F238E27FC236}">
              <a16:creationId xmlns:a16="http://schemas.microsoft.com/office/drawing/2014/main" id="{00000000-0008-0000-0200-000014000000}"/>
            </a:ext>
          </a:extLst>
        </xdr:cNvPr>
        <xdr:cNvGrpSpPr/>
      </xdr:nvGrpSpPr>
      <xdr:grpSpPr>
        <a:xfrm>
          <a:off x="13506451" y="11087101"/>
          <a:ext cx="1695450" cy="624839"/>
          <a:chOff x="11630025" y="2952751"/>
          <a:chExt cx="3370055" cy="1847848"/>
        </a:xfrm>
      </xdr:grpSpPr>
      <xdr:pic>
        <xdr:nvPicPr>
          <xdr:cNvPr id="21" name="Obraz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1"/>
          <a:stretch>
            <a:fillRect/>
          </a:stretch>
        </xdr:blipFill>
        <xdr:spPr>
          <a:xfrm>
            <a:off x="11630025" y="2952751"/>
            <a:ext cx="3363716" cy="921464"/>
          </a:xfrm>
          <a:prstGeom prst="rect">
            <a:avLst/>
          </a:prstGeom>
        </xdr:spPr>
      </xdr:pic>
      <xdr:pic>
        <xdr:nvPicPr>
          <xdr:cNvPr id="22" name="Obraz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2"/>
          <a:stretch>
            <a:fillRect/>
          </a:stretch>
        </xdr:blipFill>
        <xdr:spPr>
          <a:xfrm>
            <a:off x="11630026" y="3876674"/>
            <a:ext cx="3370054" cy="923925"/>
          </a:xfrm>
          <a:prstGeom prst="rect">
            <a:avLst/>
          </a:prstGeom>
        </xdr:spPr>
      </xdr:pic>
    </xdr:grpSp>
    <xdr:clientData/>
  </xdr:twoCellAnchor>
  <xdr:twoCellAnchor>
    <xdr:from>
      <xdr:col>8</xdr:col>
      <xdr:colOff>314326</xdr:colOff>
      <xdr:row>7</xdr:row>
      <xdr:rowOff>609601</xdr:rowOff>
    </xdr:from>
    <xdr:to>
      <xdr:col>8</xdr:col>
      <xdr:colOff>2009776</xdr:colOff>
      <xdr:row>7</xdr:row>
      <xdr:rowOff>1234440</xdr:rowOff>
    </xdr:to>
    <xdr:grpSp>
      <xdr:nvGrpSpPr>
        <xdr:cNvPr id="23" name="Grupa 22">
          <a:extLst>
            <a:ext uri="{FF2B5EF4-FFF2-40B4-BE49-F238E27FC236}">
              <a16:creationId xmlns:a16="http://schemas.microsoft.com/office/drawing/2014/main" id="{00000000-0008-0000-0200-000017000000}"/>
            </a:ext>
          </a:extLst>
        </xdr:cNvPr>
        <xdr:cNvGrpSpPr/>
      </xdr:nvGrpSpPr>
      <xdr:grpSpPr>
        <a:xfrm>
          <a:off x="13477876" y="13163551"/>
          <a:ext cx="1695450" cy="624839"/>
          <a:chOff x="11630025" y="2952751"/>
          <a:chExt cx="3370055" cy="1847848"/>
        </a:xfrm>
      </xdr:grpSpPr>
      <xdr:pic>
        <xdr:nvPicPr>
          <xdr:cNvPr id="24" name="Obraz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1"/>
          <a:stretch>
            <a:fillRect/>
          </a:stretch>
        </xdr:blipFill>
        <xdr:spPr>
          <a:xfrm>
            <a:off x="11630025" y="2952751"/>
            <a:ext cx="3363716" cy="921464"/>
          </a:xfrm>
          <a:prstGeom prst="rect">
            <a:avLst/>
          </a:prstGeom>
        </xdr:spPr>
      </xdr:pic>
      <xdr:pic>
        <xdr:nvPicPr>
          <xdr:cNvPr id="25" name="Obraz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2"/>
          <a:stretch>
            <a:fillRect/>
          </a:stretch>
        </xdr:blipFill>
        <xdr:spPr>
          <a:xfrm>
            <a:off x="11630026" y="3876674"/>
            <a:ext cx="3370054" cy="923925"/>
          </a:xfrm>
          <a:prstGeom prst="rect">
            <a:avLst/>
          </a:prstGeom>
        </xdr:spPr>
      </xdr:pic>
    </xdr:grpSp>
    <xdr:clientData/>
  </xdr:twoCellAnchor>
  <xdr:twoCellAnchor>
    <xdr:from>
      <xdr:col>8</xdr:col>
      <xdr:colOff>342901</xdr:colOff>
      <xdr:row>8</xdr:row>
      <xdr:rowOff>495301</xdr:rowOff>
    </xdr:from>
    <xdr:to>
      <xdr:col>8</xdr:col>
      <xdr:colOff>2038351</xdr:colOff>
      <xdr:row>8</xdr:row>
      <xdr:rowOff>1424940</xdr:rowOff>
    </xdr:to>
    <xdr:grpSp>
      <xdr:nvGrpSpPr>
        <xdr:cNvPr id="26" name="Grupa 25">
          <a:extLst>
            <a:ext uri="{FF2B5EF4-FFF2-40B4-BE49-F238E27FC236}">
              <a16:creationId xmlns:a16="http://schemas.microsoft.com/office/drawing/2014/main" id="{00000000-0008-0000-0200-00001A000000}"/>
            </a:ext>
          </a:extLst>
        </xdr:cNvPr>
        <xdr:cNvGrpSpPr/>
      </xdr:nvGrpSpPr>
      <xdr:grpSpPr>
        <a:xfrm>
          <a:off x="13506451" y="15078076"/>
          <a:ext cx="1695450" cy="929639"/>
          <a:chOff x="11630025" y="2952751"/>
          <a:chExt cx="3370055" cy="1847848"/>
        </a:xfrm>
      </xdr:grpSpPr>
      <xdr:pic>
        <xdr:nvPicPr>
          <xdr:cNvPr id="27" name="Obraz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1"/>
          <a:stretch>
            <a:fillRect/>
          </a:stretch>
        </xdr:blipFill>
        <xdr:spPr>
          <a:xfrm>
            <a:off x="11630025" y="2952751"/>
            <a:ext cx="3363716" cy="921464"/>
          </a:xfrm>
          <a:prstGeom prst="rect">
            <a:avLst/>
          </a:prstGeom>
        </xdr:spPr>
      </xdr:pic>
      <xdr:pic>
        <xdr:nvPicPr>
          <xdr:cNvPr id="28" name="Obraz 2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2"/>
          <a:stretch>
            <a:fillRect/>
          </a:stretch>
        </xdr:blipFill>
        <xdr:spPr>
          <a:xfrm>
            <a:off x="11630026" y="3876674"/>
            <a:ext cx="3370054" cy="923925"/>
          </a:xfrm>
          <a:prstGeom prst="rect">
            <a:avLst/>
          </a:prstGeom>
        </xdr:spPr>
      </xdr:pic>
    </xdr:grpSp>
    <xdr:clientData/>
  </xdr:twoCellAnchor>
  <xdr:twoCellAnchor>
    <xdr:from>
      <xdr:col>8</xdr:col>
      <xdr:colOff>333376</xdr:colOff>
      <xdr:row>9</xdr:row>
      <xdr:rowOff>428626</xdr:rowOff>
    </xdr:from>
    <xdr:to>
      <xdr:col>8</xdr:col>
      <xdr:colOff>2028826</xdr:colOff>
      <xdr:row>9</xdr:row>
      <xdr:rowOff>1358265</xdr:rowOff>
    </xdr:to>
    <xdr:grpSp>
      <xdr:nvGrpSpPr>
        <xdr:cNvPr id="29" name="Grupa 28">
          <a:extLst>
            <a:ext uri="{FF2B5EF4-FFF2-40B4-BE49-F238E27FC236}">
              <a16:creationId xmlns:a16="http://schemas.microsoft.com/office/drawing/2014/main" id="{00000000-0008-0000-0200-00001D000000}"/>
            </a:ext>
          </a:extLst>
        </xdr:cNvPr>
        <xdr:cNvGrpSpPr/>
      </xdr:nvGrpSpPr>
      <xdr:grpSpPr>
        <a:xfrm>
          <a:off x="13496926" y="17040226"/>
          <a:ext cx="1695450" cy="929639"/>
          <a:chOff x="11630025" y="2952751"/>
          <a:chExt cx="3370055" cy="1847848"/>
        </a:xfrm>
      </xdr:grpSpPr>
      <xdr:pic>
        <xdr:nvPicPr>
          <xdr:cNvPr id="30" name="Obraz 2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1"/>
          <a:stretch>
            <a:fillRect/>
          </a:stretch>
        </xdr:blipFill>
        <xdr:spPr>
          <a:xfrm>
            <a:off x="11630025" y="2952751"/>
            <a:ext cx="3363716" cy="921464"/>
          </a:xfrm>
          <a:prstGeom prst="rect">
            <a:avLst/>
          </a:prstGeom>
        </xdr:spPr>
      </xdr:pic>
      <xdr:pic>
        <xdr:nvPicPr>
          <xdr:cNvPr id="31" name="Obraz 30">
            <a:extLst>
              <a:ext uri="{FF2B5EF4-FFF2-40B4-BE49-F238E27FC236}">
                <a16:creationId xmlns:a16="http://schemas.microsoft.com/office/drawing/2014/main" id="{00000000-0008-0000-0200-00001F000000}"/>
              </a:ext>
            </a:extLst>
          </xdr:cNvPr>
          <xdr:cNvPicPr>
            <a:picLocks noChangeAspect="1"/>
          </xdr:cNvPicPr>
        </xdr:nvPicPr>
        <xdr:blipFill>
          <a:blip xmlns:r="http://schemas.openxmlformats.org/officeDocument/2006/relationships" r:embed="rId2"/>
          <a:stretch>
            <a:fillRect/>
          </a:stretch>
        </xdr:blipFill>
        <xdr:spPr>
          <a:xfrm>
            <a:off x="11630026" y="3876674"/>
            <a:ext cx="3370054" cy="923925"/>
          </a:xfrm>
          <a:prstGeom prst="rect">
            <a:avLst/>
          </a:prstGeom>
        </xdr:spPr>
      </xdr:pic>
    </xdr:grpSp>
    <xdr:clientData/>
  </xdr:twoCellAnchor>
  <xdr:twoCellAnchor>
    <xdr:from>
      <xdr:col>8</xdr:col>
      <xdr:colOff>419101</xdr:colOff>
      <xdr:row>10</xdr:row>
      <xdr:rowOff>419101</xdr:rowOff>
    </xdr:from>
    <xdr:to>
      <xdr:col>8</xdr:col>
      <xdr:colOff>2114551</xdr:colOff>
      <xdr:row>10</xdr:row>
      <xdr:rowOff>1348740</xdr:rowOff>
    </xdr:to>
    <xdr:grpSp>
      <xdr:nvGrpSpPr>
        <xdr:cNvPr id="32" name="Grupa 31">
          <a:extLst>
            <a:ext uri="{FF2B5EF4-FFF2-40B4-BE49-F238E27FC236}">
              <a16:creationId xmlns:a16="http://schemas.microsoft.com/office/drawing/2014/main" id="{00000000-0008-0000-0200-000020000000}"/>
            </a:ext>
          </a:extLst>
        </xdr:cNvPr>
        <xdr:cNvGrpSpPr/>
      </xdr:nvGrpSpPr>
      <xdr:grpSpPr>
        <a:xfrm>
          <a:off x="13582651" y="19059526"/>
          <a:ext cx="1695450" cy="929639"/>
          <a:chOff x="11630025" y="2952751"/>
          <a:chExt cx="3370055" cy="1847848"/>
        </a:xfrm>
      </xdr:grpSpPr>
      <xdr:pic>
        <xdr:nvPicPr>
          <xdr:cNvPr id="33" name="Obraz 32">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1"/>
          <a:stretch>
            <a:fillRect/>
          </a:stretch>
        </xdr:blipFill>
        <xdr:spPr>
          <a:xfrm>
            <a:off x="11630025" y="2952751"/>
            <a:ext cx="3363716" cy="921464"/>
          </a:xfrm>
          <a:prstGeom prst="rect">
            <a:avLst/>
          </a:prstGeom>
        </xdr:spPr>
      </xdr:pic>
      <xdr:pic>
        <xdr:nvPicPr>
          <xdr:cNvPr id="34" name="Obraz 33">
            <a:extLst>
              <a:ext uri="{FF2B5EF4-FFF2-40B4-BE49-F238E27FC236}">
                <a16:creationId xmlns:a16="http://schemas.microsoft.com/office/drawing/2014/main" id="{00000000-0008-0000-0200-000022000000}"/>
              </a:ext>
            </a:extLst>
          </xdr:cNvPr>
          <xdr:cNvPicPr>
            <a:picLocks noChangeAspect="1"/>
          </xdr:cNvPicPr>
        </xdr:nvPicPr>
        <xdr:blipFill>
          <a:blip xmlns:r="http://schemas.openxmlformats.org/officeDocument/2006/relationships" r:embed="rId2"/>
          <a:stretch>
            <a:fillRect/>
          </a:stretch>
        </xdr:blipFill>
        <xdr:spPr>
          <a:xfrm>
            <a:off x="11630026" y="3876674"/>
            <a:ext cx="3370054" cy="923925"/>
          </a:xfrm>
          <a:prstGeom prst="rect">
            <a:avLst/>
          </a:prstGeom>
        </xdr:spPr>
      </xdr:pic>
    </xdr:grpSp>
    <xdr:clientData/>
  </xdr:twoCellAnchor>
  <xdr:twoCellAnchor>
    <xdr:from>
      <xdr:col>8</xdr:col>
      <xdr:colOff>457201</xdr:colOff>
      <xdr:row>11</xdr:row>
      <xdr:rowOff>400051</xdr:rowOff>
    </xdr:from>
    <xdr:to>
      <xdr:col>8</xdr:col>
      <xdr:colOff>2152651</xdr:colOff>
      <xdr:row>11</xdr:row>
      <xdr:rowOff>1329690</xdr:rowOff>
    </xdr:to>
    <xdr:grpSp>
      <xdr:nvGrpSpPr>
        <xdr:cNvPr id="35" name="Grupa 34">
          <a:extLst>
            <a:ext uri="{FF2B5EF4-FFF2-40B4-BE49-F238E27FC236}">
              <a16:creationId xmlns:a16="http://schemas.microsoft.com/office/drawing/2014/main" id="{00000000-0008-0000-0200-000023000000}"/>
            </a:ext>
          </a:extLst>
        </xdr:cNvPr>
        <xdr:cNvGrpSpPr/>
      </xdr:nvGrpSpPr>
      <xdr:grpSpPr>
        <a:xfrm>
          <a:off x="13620751" y="21069301"/>
          <a:ext cx="1695450" cy="929639"/>
          <a:chOff x="11630025" y="2952751"/>
          <a:chExt cx="3370055" cy="1847848"/>
        </a:xfrm>
      </xdr:grpSpPr>
      <xdr:pic>
        <xdr:nvPicPr>
          <xdr:cNvPr id="36" name="Obraz 35">
            <a:extLst>
              <a:ext uri="{FF2B5EF4-FFF2-40B4-BE49-F238E27FC236}">
                <a16:creationId xmlns:a16="http://schemas.microsoft.com/office/drawing/2014/main" id="{00000000-0008-0000-0200-000024000000}"/>
              </a:ext>
            </a:extLst>
          </xdr:cNvPr>
          <xdr:cNvPicPr>
            <a:picLocks noChangeAspect="1"/>
          </xdr:cNvPicPr>
        </xdr:nvPicPr>
        <xdr:blipFill>
          <a:blip xmlns:r="http://schemas.openxmlformats.org/officeDocument/2006/relationships" r:embed="rId1"/>
          <a:stretch>
            <a:fillRect/>
          </a:stretch>
        </xdr:blipFill>
        <xdr:spPr>
          <a:xfrm>
            <a:off x="11630025" y="2952751"/>
            <a:ext cx="3363716" cy="921464"/>
          </a:xfrm>
          <a:prstGeom prst="rect">
            <a:avLst/>
          </a:prstGeom>
        </xdr:spPr>
      </xdr:pic>
      <xdr:pic>
        <xdr:nvPicPr>
          <xdr:cNvPr id="37" name="Obraz 36">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2"/>
          <a:stretch>
            <a:fillRect/>
          </a:stretch>
        </xdr:blipFill>
        <xdr:spPr>
          <a:xfrm>
            <a:off x="11630026" y="3876674"/>
            <a:ext cx="3370054" cy="923925"/>
          </a:xfrm>
          <a:prstGeom prst="rect">
            <a:avLst/>
          </a:prstGeom>
        </xdr:spPr>
      </xdr:pic>
    </xdr:grpSp>
    <xdr:clientData/>
  </xdr:twoCellAnchor>
  <xdr:twoCellAnchor editAs="oneCell">
    <xdr:from>
      <xdr:col>7</xdr:col>
      <xdr:colOff>171450</xdr:colOff>
      <xdr:row>1</xdr:row>
      <xdr:rowOff>95250</xdr:rowOff>
    </xdr:from>
    <xdr:to>
      <xdr:col>7</xdr:col>
      <xdr:colOff>1971450</xdr:colOff>
      <xdr:row>1</xdr:row>
      <xdr:rowOff>1895250</xdr:rowOff>
    </xdr:to>
    <xdr:pic>
      <xdr:nvPicPr>
        <xdr:cNvPr id="4" name="Obraz 3">
          <a:extLst>
            <a:ext uri="{FF2B5EF4-FFF2-40B4-BE49-F238E27FC236}">
              <a16:creationId xmlns:a16="http://schemas.microsoft.com/office/drawing/2014/main" id="{08D6BD96-EAB0-A7F5-A775-FAFF22D0585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277600" y="476250"/>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180975</xdr:colOff>
      <xdr:row>2</xdr:row>
      <xdr:rowOff>123825</xdr:rowOff>
    </xdr:from>
    <xdr:to>
      <xdr:col>7</xdr:col>
      <xdr:colOff>1980975</xdr:colOff>
      <xdr:row>2</xdr:row>
      <xdr:rowOff>1923825</xdr:rowOff>
    </xdr:to>
    <xdr:pic>
      <xdr:nvPicPr>
        <xdr:cNvPr id="38" name="Obraz 37">
          <a:extLst>
            <a:ext uri="{FF2B5EF4-FFF2-40B4-BE49-F238E27FC236}">
              <a16:creationId xmlns:a16="http://schemas.microsoft.com/office/drawing/2014/main" id="{D929CF8C-9228-49E1-A176-36DBCB6B5BF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582525" y="2533650"/>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152400</xdr:colOff>
      <xdr:row>3</xdr:row>
      <xdr:rowOff>95250</xdr:rowOff>
    </xdr:from>
    <xdr:to>
      <xdr:col>7</xdr:col>
      <xdr:colOff>1952400</xdr:colOff>
      <xdr:row>3</xdr:row>
      <xdr:rowOff>1895250</xdr:rowOff>
    </xdr:to>
    <xdr:pic>
      <xdr:nvPicPr>
        <xdr:cNvPr id="39" name="Obraz 38">
          <a:extLst>
            <a:ext uri="{FF2B5EF4-FFF2-40B4-BE49-F238E27FC236}">
              <a16:creationId xmlns:a16="http://schemas.microsoft.com/office/drawing/2014/main" id="{CA3707CF-4501-06DC-3A9A-E59C12A0547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553950" y="4533900"/>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142875</xdr:colOff>
      <xdr:row>4</xdr:row>
      <xdr:rowOff>123825</xdr:rowOff>
    </xdr:from>
    <xdr:to>
      <xdr:col>7</xdr:col>
      <xdr:colOff>1942875</xdr:colOff>
      <xdr:row>4</xdr:row>
      <xdr:rowOff>1923825</xdr:rowOff>
    </xdr:to>
    <xdr:pic>
      <xdr:nvPicPr>
        <xdr:cNvPr id="40" name="Obraz 39">
          <a:extLst>
            <a:ext uri="{FF2B5EF4-FFF2-40B4-BE49-F238E27FC236}">
              <a16:creationId xmlns:a16="http://schemas.microsoft.com/office/drawing/2014/main" id="{51A7EC1F-CF04-459B-86D5-9ECFCDBA024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544425" y="6591300"/>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133350</xdr:colOff>
      <xdr:row>5</xdr:row>
      <xdr:rowOff>76200</xdr:rowOff>
    </xdr:from>
    <xdr:to>
      <xdr:col>7</xdr:col>
      <xdr:colOff>1933350</xdr:colOff>
      <xdr:row>5</xdr:row>
      <xdr:rowOff>1876200</xdr:rowOff>
    </xdr:to>
    <xdr:pic>
      <xdr:nvPicPr>
        <xdr:cNvPr id="41" name="Obraz 40">
          <a:extLst>
            <a:ext uri="{FF2B5EF4-FFF2-40B4-BE49-F238E27FC236}">
              <a16:creationId xmlns:a16="http://schemas.microsoft.com/office/drawing/2014/main" id="{64643EED-6EE0-026B-B25A-17222E92B30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534900" y="8572500"/>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142875</xdr:colOff>
      <xdr:row>6</xdr:row>
      <xdr:rowOff>133350</xdr:rowOff>
    </xdr:from>
    <xdr:to>
      <xdr:col>7</xdr:col>
      <xdr:colOff>1942875</xdr:colOff>
      <xdr:row>6</xdr:row>
      <xdr:rowOff>1933350</xdr:rowOff>
    </xdr:to>
    <xdr:pic>
      <xdr:nvPicPr>
        <xdr:cNvPr id="42" name="Obraz 41">
          <a:extLst>
            <a:ext uri="{FF2B5EF4-FFF2-40B4-BE49-F238E27FC236}">
              <a16:creationId xmlns:a16="http://schemas.microsoft.com/office/drawing/2014/main" id="{12FD829D-1D4A-47AB-B455-774DAE9C5E7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544425" y="10658475"/>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133350</xdr:colOff>
      <xdr:row>7</xdr:row>
      <xdr:rowOff>114300</xdr:rowOff>
    </xdr:from>
    <xdr:to>
      <xdr:col>7</xdr:col>
      <xdr:colOff>1933350</xdr:colOff>
      <xdr:row>7</xdr:row>
      <xdr:rowOff>1914300</xdr:rowOff>
    </xdr:to>
    <xdr:pic>
      <xdr:nvPicPr>
        <xdr:cNvPr id="43" name="Obraz 42">
          <a:extLst>
            <a:ext uri="{FF2B5EF4-FFF2-40B4-BE49-F238E27FC236}">
              <a16:creationId xmlns:a16="http://schemas.microsoft.com/office/drawing/2014/main" id="{7C976E4A-8083-FDB0-4AA3-494E6C507D3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534900" y="12668250"/>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180975</xdr:colOff>
      <xdr:row>8</xdr:row>
      <xdr:rowOff>95250</xdr:rowOff>
    </xdr:from>
    <xdr:to>
      <xdr:col>7</xdr:col>
      <xdr:colOff>1980975</xdr:colOff>
      <xdr:row>8</xdr:row>
      <xdr:rowOff>1895250</xdr:rowOff>
    </xdr:to>
    <xdr:pic>
      <xdr:nvPicPr>
        <xdr:cNvPr id="44" name="Obraz 43">
          <a:extLst>
            <a:ext uri="{FF2B5EF4-FFF2-40B4-BE49-F238E27FC236}">
              <a16:creationId xmlns:a16="http://schemas.microsoft.com/office/drawing/2014/main" id="{B259DDFB-532A-42AD-9465-F368F5AB52B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582525" y="14678025"/>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133350</xdr:colOff>
      <xdr:row>9</xdr:row>
      <xdr:rowOff>133350</xdr:rowOff>
    </xdr:from>
    <xdr:to>
      <xdr:col>7</xdr:col>
      <xdr:colOff>1933350</xdr:colOff>
      <xdr:row>9</xdr:row>
      <xdr:rowOff>1933350</xdr:rowOff>
    </xdr:to>
    <xdr:pic>
      <xdr:nvPicPr>
        <xdr:cNvPr id="45" name="Obraz 44">
          <a:extLst>
            <a:ext uri="{FF2B5EF4-FFF2-40B4-BE49-F238E27FC236}">
              <a16:creationId xmlns:a16="http://schemas.microsoft.com/office/drawing/2014/main" id="{F09E33C0-C684-7911-BB34-739382BCD79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2534900" y="16744950"/>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133350</xdr:colOff>
      <xdr:row>10</xdr:row>
      <xdr:rowOff>123825</xdr:rowOff>
    </xdr:from>
    <xdr:to>
      <xdr:col>7</xdr:col>
      <xdr:colOff>1933350</xdr:colOff>
      <xdr:row>10</xdr:row>
      <xdr:rowOff>1923825</xdr:rowOff>
    </xdr:to>
    <xdr:pic>
      <xdr:nvPicPr>
        <xdr:cNvPr id="46" name="Obraz 45">
          <a:extLst>
            <a:ext uri="{FF2B5EF4-FFF2-40B4-BE49-F238E27FC236}">
              <a16:creationId xmlns:a16="http://schemas.microsoft.com/office/drawing/2014/main" id="{BE4AE041-1918-1D78-FDFE-9A6AE3A333F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2534900" y="18764250"/>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161925</xdr:colOff>
      <xdr:row>11</xdr:row>
      <xdr:rowOff>152400</xdr:rowOff>
    </xdr:from>
    <xdr:to>
      <xdr:col>7</xdr:col>
      <xdr:colOff>1961925</xdr:colOff>
      <xdr:row>11</xdr:row>
      <xdr:rowOff>1952400</xdr:rowOff>
    </xdr:to>
    <xdr:pic>
      <xdr:nvPicPr>
        <xdr:cNvPr id="47" name="Obraz 46">
          <a:extLst>
            <a:ext uri="{FF2B5EF4-FFF2-40B4-BE49-F238E27FC236}">
              <a16:creationId xmlns:a16="http://schemas.microsoft.com/office/drawing/2014/main" id="{49F96EB3-FE8B-48B1-BBF9-8ABE6F40DCC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2563475" y="20821650"/>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161925</xdr:colOff>
      <xdr:row>12</xdr:row>
      <xdr:rowOff>142875</xdr:rowOff>
    </xdr:from>
    <xdr:to>
      <xdr:col>7</xdr:col>
      <xdr:colOff>1961925</xdr:colOff>
      <xdr:row>12</xdr:row>
      <xdr:rowOff>1942875</xdr:rowOff>
    </xdr:to>
    <xdr:pic>
      <xdr:nvPicPr>
        <xdr:cNvPr id="48" name="Obraz 47">
          <a:extLst>
            <a:ext uri="{FF2B5EF4-FFF2-40B4-BE49-F238E27FC236}">
              <a16:creationId xmlns:a16="http://schemas.microsoft.com/office/drawing/2014/main" id="{9D2F7A05-E083-44D6-B72E-FBDBEA461E9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2563475" y="22840950"/>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133350</xdr:colOff>
      <xdr:row>13</xdr:row>
      <xdr:rowOff>133350</xdr:rowOff>
    </xdr:from>
    <xdr:to>
      <xdr:col>7</xdr:col>
      <xdr:colOff>1933350</xdr:colOff>
      <xdr:row>13</xdr:row>
      <xdr:rowOff>1933350</xdr:rowOff>
    </xdr:to>
    <xdr:pic>
      <xdr:nvPicPr>
        <xdr:cNvPr id="50" name="Obraz 49">
          <a:extLst>
            <a:ext uri="{FF2B5EF4-FFF2-40B4-BE49-F238E27FC236}">
              <a16:creationId xmlns:a16="http://schemas.microsoft.com/office/drawing/2014/main" id="{C8221529-D1FE-C021-FF35-C420042A0509}"/>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2534900" y="24860250"/>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142875</xdr:colOff>
      <xdr:row>14</xdr:row>
      <xdr:rowOff>133350</xdr:rowOff>
    </xdr:from>
    <xdr:to>
      <xdr:col>7</xdr:col>
      <xdr:colOff>1942875</xdr:colOff>
      <xdr:row>14</xdr:row>
      <xdr:rowOff>1933350</xdr:rowOff>
    </xdr:to>
    <xdr:pic>
      <xdr:nvPicPr>
        <xdr:cNvPr id="51" name="Obraz 50">
          <a:extLst>
            <a:ext uri="{FF2B5EF4-FFF2-40B4-BE49-F238E27FC236}">
              <a16:creationId xmlns:a16="http://schemas.microsoft.com/office/drawing/2014/main" id="{A849EC58-A2B4-9633-B7B6-8366FD466B38}"/>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2544425" y="26889075"/>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142875</xdr:colOff>
      <xdr:row>15</xdr:row>
      <xdr:rowOff>95250</xdr:rowOff>
    </xdr:from>
    <xdr:to>
      <xdr:col>7</xdr:col>
      <xdr:colOff>1942875</xdr:colOff>
      <xdr:row>15</xdr:row>
      <xdr:rowOff>1895250</xdr:rowOff>
    </xdr:to>
    <xdr:pic>
      <xdr:nvPicPr>
        <xdr:cNvPr id="52" name="Obraz 51">
          <a:extLst>
            <a:ext uri="{FF2B5EF4-FFF2-40B4-BE49-F238E27FC236}">
              <a16:creationId xmlns:a16="http://schemas.microsoft.com/office/drawing/2014/main" id="{3F8B749C-701A-F110-85C0-54C51F9CB48F}"/>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2544425" y="28879800"/>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95250</xdr:colOff>
      <xdr:row>16</xdr:row>
      <xdr:rowOff>142875</xdr:rowOff>
    </xdr:from>
    <xdr:to>
      <xdr:col>7</xdr:col>
      <xdr:colOff>1895250</xdr:colOff>
      <xdr:row>16</xdr:row>
      <xdr:rowOff>1942875</xdr:rowOff>
    </xdr:to>
    <xdr:pic>
      <xdr:nvPicPr>
        <xdr:cNvPr id="53" name="Obraz 52">
          <a:extLst>
            <a:ext uri="{FF2B5EF4-FFF2-40B4-BE49-F238E27FC236}">
              <a16:creationId xmlns:a16="http://schemas.microsoft.com/office/drawing/2014/main" id="{2447F5ED-58C2-6682-9F1F-E9ACF62EB981}"/>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2496800" y="30956250"/>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409575</xdr:colOff>
      <xdr:row>17</xdr:row>
      <xdr:rowOff>28575</xdr:rowOff>
    </xdr:from>
    <xdr:to>
      <xdr:col>7</xdr:col>
      <xdr:colOff>1622631</xdr:colOff>
      <xdr:row>17</xdr:row>
      <xdr:rowOff>1972575</xdr:rowOff>
    </xdr:to>
    <xdr:pic>
      <xdr:nvPicPr>
        <xdr:cNvPr id="54" name="Obraz 53">
          <a:extLst>
            <a:ext uri="{FF2B5EF4-FFF2-40B4-BE49-F238E27FC236}">
              <a16:creationId xmlns:a16="http://schemas.microsoft.com/office/drawing/2014/main" id="{5F095670-B1EC-BB99-035E-D810897BD0A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2811125" y="32870775"/>
          <a:ext cx="1213056"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428625</xdr:colOff>
      <xdr:row>18</xdr:row>
      <xdr:rowOff>57150</xdr:rowOff>
    </xdr:from>
    <xdr:to>
      <xdr:col>7</xdr:col>
      <xdr:colOff>1641681</xdr:colOff>
      <xdr:row>18</xdr:row>
      <xdr:rowOff>2001150</xdr:rowOff>
    </xdr:to>
    <xdr:pic>
      <xdr:nvPicPr>
        <xdr:cNvPr id="55" name="Obraz 54">
          <a:extLst>
            <a:ext uri="{FF2B5EF4-FFF2-40B4-BE49-F238E27FC236}">
              <a16:creationId xmlns:a16="http://schemas.microsoft.com/office/drawing/2014/main" id="{B05017B7-9803-9BE9-1004-6BA6C0EDE588}"/>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2830175" y="34928175"/>
          <a:ext cx="1213056"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447675</xdr:colOff>
      <xdr:row>19</xdr:row>
      <xdr:rowOff>38100</xdr:rowOff>
    </xdr:from>
    <xdr:to>
      <xdr:col>7</xdr:col>
      <xdr:colOff>1660731</xdr:colOff>
      <xdr:row>19</xdr:row>
      <xdr:rowOff>1982100</xdr:rowOff>
    </xdr:to>
    <xdr:pic>
      <xdr:nvPicPr>
        <xdr:cNvPr id="56" name="Obraz 55">
          <a:extLst>
            <a:ext uri="{FF2B5EF4-FFF2-40B4-BE49-F238E27FC236}">
              <a16:creationId xmlns:a16="http://schemas.microsoft.com/office/drawing/2014/main" id="{78DF696E-3953-A145-F1E7-2659A52476D7}"/>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2849225" y="36937950"/>
          <a:ext cx="1213056"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57150</xdr:colOff>
      <xdr:row>20</xdr:row>
      <xdr:rowOff>466725</xdr:rowOff>
    </xdr:from>
    <xdr:to>
      <xdr:col>7</xdr:col>
      <xdr:colOff>1976909</xdr:colOff>
      <xdr:row>20</xdr:row>
      <xdr:rowOff>1546725</xdr:rowOff>
    </xdr:to>
    <xdr:pic>
      <xdr:nvPicPr>
        <xdr:cNvPr id="57" name="Obraz 56">
          <a:extLst>
            <a:ext uri="{FF2B5EF4-FFF2-40B4-BE49-F238E27FC236}">
              <a16:creationId xmlns:a16="http://schemas.microsoft.com/office/drawing/2014/main" id="{C62AABFA-C37F-9EF9-949B-77B21194FB08}"/>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2458700" y="39395400"/>
          <a:ext cx="1919759"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47625</xdr:colOff>
      <xdr:row>21</xdr:row>
      <xdr:rowOff>409575</xdr:rowOff>
    </xdr:from>
    <xdr:to>
      <xdr:col>7</xdr:col>
      <xdr:colOff>1967625</xdr:colOff>
      <xdr:row>21</xdr:row>
      <xdr:rowOff>1489575</xdr:rowOff>
    </xdr:to>
    <xdr:pic>
      <xdr:nvPicPr>
        <xdr:cNvPr id="58" name="Obraz 57">
          <a:extLst>
            <a:ext uri="{FF2B5EF4-FFF2-40B4-BE49-F238E27FC236}">
              <a16:creationId xmlns:a16="http://schemas.microsoft.com/office/drawing/2014/main" id="{FB7D701C-ACC8-D229-B3DC-B37CE8994374}"/>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2449175" y="41367075"/>
          <a:ext cx="192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76200</xdr:colOff>
      <xdr:row>22</xdr:row>
      <xdr:rowOff>409575</xdr:rowOff>
    </xdr:from>
    <xdr:to>
      <xdr:col>7</xdr:col>
      <xdr:colOff>1996200</xdr:colOff>
      <xdr:row>22</xdr:row>
      <xdr:rowOff>1489575</xdr:rowOff>
    </xdr:to>
    <xdr:pic>
      <xdr:nvPicPr>
        <xdr:cNvPr id="2" name="Obraz 1">
          <a:extLst>
            <a:ext uri="{FF2B5EF4-FFF2-40B4-BE49-F238E27FC236}">
              <a16:creationId xmlns:a16="http://schemas.microsoft.com/office/drawing/2014/main" id="{7E8ACEB8-893A-4C1C-BE85-8F33C6BA01EA}"/>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2477750" y="43395900"/>
          <a:ext cx="192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104775</xdr:colOff>
      <xdr:row>23</xdr:row>
      <xdr:rowOff>381000</xdr:rowOff>
    </xdr:from>
    <xdr:to>
      <xdr:col>7</xdr:col>
      <xdr:colOff>2024775</xdr:colOff>
      <xdr:row>23</xdr:row>
      <xdr:rowOff>1461000</xdr:rowOff>
    </xdr:to>
    <xdr:pic>
      <xdr:nvPicPr>
        <xdr:cNvPr id="3" name="Obraz 2">
          <a:extLst>
            <a:ext uri="{FF2B5EF4-FFF2-40B4-BE49-F238E27FC236}">
              <a16:creationId xmlns:a16="http://schemas.microsoft.com/office/drawing/2014/main" id="{0F12DA95-A94E-4424-87CE-147183B09D87}"/>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2506325" y="45396150"/>
          <a:ext cx="192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38100</xdr:colOff>
      <xdr:row>24</xdr:row>
      <xdr:rowOff>390525</xdr:rowOff>
    </xdr:from>
    <xdr:to>
      <xdr:col>7</xdr:col>
      <xdr:colOff>1958100</xdr:colOff>
      <xdr:row>24</xdr:row>
      <xdr:rowOff>1470525</xdr:rowOff>
    </xdr:to>
    <xdr:pic>
      <xdr:nvPicPr>
        <xdr:cNvPr id="49" name="Obraz 48">
          <a:extLst>
            <a:ext uri="{FF2B5EF4-FFF2-40B4-BE49-F238E27FC236}">
              <a16:creationId xmlns:a16="http://schemas.microsoft.com/office/drawing/2014/main" id="{3A88B9DD-4FF7-4482-8309-3E2449B2D113}"/>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2439650" y="47434500"/>
          <a:ext cx="192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25</xdr:row>
      <xdr:rowOff>438150</xdr:rowOff>
    </xdr:from>
    <xdr:to>
      <xdr:col>7</xdr:col>
      <xdr:colOff>1986675</xdr:colOff>
      <xdr:row>25</xdr:row>
      <xdr:rowOff>1518150</xdr:rowOff>
    </xdr:to>
    <xdr:pic>
      <xdr:nvPicPr>
        <xdr:cNvPr id="59" name="Obraz 58">
          <a:extLst>
            <a:ext uri="{FF2B5EF4-FFF2-40B4-BE49-F238E27FC236}">
              <a16:creationId xmlns:a16="http://schemas.microsoft.com/office/drawing/2014/main" id="{01F9F6C0-015E-4F38-C3AF-8398E6614F74}"/>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2468225" y="49510950"/>
          <a:ext cx="192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57150</xdr:colOff>
      <xdr:row>26</xdr:row>
      <xdr:rowOff>333375</xdr:rowOff>
    </xdr:from>
    <xdr:to>
      <xdr:col>7</xdr:col>
      <xdr:colOff>1977150</xdr:colOff>
      <xdr:row>26</xdr:row>
      <xdr:rowOff>1413375</xdr:rowOff>
    </xdr:to>
    <xdr:pic>
      <xdr:nvPicPr>
        <xdr:cNvPr id="60" name="Obraz 59">
          <a:extLst>
            <a:ext uri="{FF2B5EF4-FFF2-40B4-BE49-F238E27FC236}">
              <a16:creationId xmlns:a16="http://schemas.microsoft.com/office/drawing/2014/main" id="{81AB118E-C468-CBD4-E44C-49E31C3CBF4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2458700" y="51435000"/>
          <a:ext cx="192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57150</xdr:colOff>
      <xdr:row>27</xdr:row>
      <xdr:rowOff>342900</xdr:rowOff>
    </xdr:from>
    <xdr:to>
      <xdr:col>7</xdr:col>
      <xdr:colOff>1977150</xdr:colOff>
      <xdr:row>27</xdr:row>
      <xdr:rowOff>1422900</xdr:rowOff>
    </xdr:to>
    <xdr:pic>
      <xdr:nvPicPr>
        <xdr:cNvPr id="61" name="Obraz 60">
          <a:extLst>
            <a:ext uri="{FF2B5EF4-FFF2-40B4-BE49-F238E27FC236}">
              <a16:creationId xmlns:a16="http://schemas.microsoft.com/office/drawing/2014/main" id="{060BCC6A-A458-446D-97A7-8C82C0A8CD02}"/>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2458700" y="53473350"/>
          <a:ext cx="192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28</xdr:row>
      <xdr:rowOff>342900</xdr:rowOff>
    </xdr:from>
    <xdr:to>
      <xdr:col>7</xdr:col>
      <xdr:colOff>1986675</xdr:colOff>
      <xdr:row>28</xdr:row>
      <xdr:rowOff>1422900</xdr:rowOff>
    </xdr:to>
    <xdr:pic>
      <xdr:nvPicPr>
        <xdr:cNvPr id="62" name="Obraz 61">
          <a:extLst>
            <a:ext uri="{FF2B5EF4-FFF2-40B4-BE49-F238E27FC236}">
              <a16:creationId xmlns:a16="http://schemas.microsoft.com/office/drawing/2014/main" id="{6218B117-E9D4-4B6E-AA24-3AA89E5A3BC9}"/>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2468225" y="55502175"/>
          <a:ext cx="192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76200</xdr:colOff>
      <xdr:row>29</xdr:row>
      <xdr:rowOff>400050</xdr:rowOff>
    </xdr:from>
    <xdr:to>
      <xdr:col>7</xdr:col>
      <xdr:colOff>1996200</xdr:colOff>
      <xdr:row>29</xdr:row>
      <xdr:rowOff>1480050</xdr:rowOff>
    </xdr:to>
    <xdr:pic>
      <xdr:nvPicPr>
        <xdr:cNvPr id="63" name="Obraz 62">
          <a:extLst>
            <a:ext uri="{FF2B5EF4-FFF2-40B4-BE49-F238E27FC236}">
              <a16:creationId xmlns:a16="http://schemas.microsoft.com/office/drawing/2014/main" id="{715C00E9-D724-40CA-95AC-8AF4F4566323}"/>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2477750" y="57588150"/>
          <a:ext cx="192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66676</xdr:colOff>
      <xdr:row>30</xdr:row>
      <xdr:rowOff>428625</xdr:rowOff>
    </xdr:from>
    <xdr:to>
      <xdr:col>7</xdr:col>
      <xdr:colOff>1984971</xdr:colOff>
      <xdr:row>30</xdr:row>
      <xdr:rowOff>1508625</xdr:rowOff>
    </xdr:to>
    <xdr:pic>
      <xdr:nvPicPr>
        <xdr:cNvPr id="64" name="Obraz 63">
          <a:extLst>
            <a:ext uri="{FF2B5EF4-FFF2-40B4-BE49-F238E27FC236}">
              <a16:creationId xmlns:a16="http://schemas.microsoft.com/office/drawing/2014/main" id="{070099BD-97D7-6393-9D63-689F15FFD8B8}"/>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2468226" y="59645550"/>
          <a:ext cx="1918295"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66676</xdr:colOff>
      <xdr:row>31</xdr:row>
      <xdr:rowOff>447675</xdr:rowOff>
    </xdr:from>
    <xdr:to>
      <xdr:col>7</xdr:col>
      <xdr:colOff>1984971</xdr:colOff>
      <xdr:row>31</xdr:row>
      <xdr:rowOff>1527675</xdr:rowOff>
    </xdr:to>
    <xdr:pic>
      <xdr:nvPicPr>
        <xdr:cNvPr id="65" name="Obraz 64">
          <a:extLst>
            <a:ext uri="{FF2B5EF4-FFF2-40B4-BE49-F238E27FC236}">
              <a16:creationId xmlns:a16="http://schemas.microsoft.com/office/drawing/2014/main" id="{ACC9125E-DF2F-A7FF-ADD5-E9A840CB5AB7}"/>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2468226" y="61693425"/>
          <a:ext cx="1918295"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38100</xdr:colOff>
      <xdr:row>32</xdr:row>
      <xdr:rowOff>409575</xdr:rowOff>
    </xdr:from>
    <xdr:to>
      <xdr:col>7</xdr:col>
      <xdr:colOff>1958100</xdr:colOff>
      <xdr:row>32</xdr:row>
      <xdr:rowOff>1489575</xdr:rowOff>
    </xdr:to>
    <xdr:pic>
      <xdr:nvPicPr>
        <xdr:cNvPr id="66" name="Obraz 65">
          <a:extLst>
            <a:ext uri="{FF2B5EF4-FFF2-40B4-BE49-F238E27FC236}">
              <a16:creationId xmlns:a16="http://schemas.microsoft.com/office/drawing/2014/main" id="{B2D0C9C5-D4EC-F1CB-3BC7-30B783D8DDF2}"/>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2439650" y="63684150"/>
          <a:ext cx="192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38100</xdr:colOff>
      <xdr:row>33</xdr:row>
      <xdr:rowOff>400050</xdr:rowOff>
    </xdr:from>
    <xdr:to>
      <xdr:col>7</xdr:col>
      <xdr:colOff>1958100</xdr:colOff>
      <xdr:row>33</xdr:row>
      <xdr:rowOff>1480050</xdr:rowOff>
    </xdr:to>
    <xdr:pic>
      <xdr:nvPicPr>
        <xdr:cNvPr id="67" name="Obraz 66">
          <a:extLst>
            <a:ext uri="{FF2B5EF4-FFF2-40B4-BE49-F238E27FC236}">
              <a16:creationId xmlns:a16="http://schemas.microsoft.com/office/drawing/2014/main" id="{054B20DA-86D5-40F7-BC3D-277DF4D56BB7}"/>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2439650" y="65703450"/>
          <a:ext cx="192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57150</xdr:colOff>
      <xdr:row>34</xdr:row>
      <xdr:rowOff>457200</xdr:rowOff>
    </xdr:from>
    <xdr:to>
      <xdr:col>7</xdr:col>
      <xdr:colOff>1977150</xdr:colOff>
      <xdr:row>34</xdr:row>
      <xdr:rowOff>1537200</xdr:rowOff>
    </xdr:to>
    <xdr:pic>
      <xdr:nvPicPr>
        <xdr:cNvPr id="68" name="Obraz 67">
          <a:extLst>
            <a:ext uri="{FF2B5EF4-FFF2-40B4-BE49-F238E27FC236}">
              <a16:creationId xmlns:a16="http://schemas.microsoft.com/office/drawing/2014/main" id="{567258C0-48FF-4B5F-9BD1-669157E9CA3F}"/>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2458700" y="67789425"/>
          <a:ext cx="192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47625</xdr:colOff>
      <xdr:row>35</xdr:row>
      <xdr:rowOff>466725</xdr:rowOff>
    </xdr:from>
    <xdr:to>
      <xdr:col>7</xdr:col>
      <xdr:colOff>1967625</xdr:colOff>
      <xdr:row>35</xdr:row>
      <xdr:rowOff>1546725</xdr:rowOff>
    </xdr:to>
    <xdr:pic>
      <xdr:nvPicPr>
        <xdr:cNvPr id="69" name="Obraz 68">
          <a:extLst>
            <a:ext uri="{FF2B5EF4-FFF2-40B4-BE49-F238E27FC236}">
              <a16:creationId xmlns:a16="http://schemas.microsoft.com/office/drawing/2014/main" id="{A0C5A611-EF6A-448A-8DE3-733701456957}"/>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2449175" y="69827775"/>
          <a:ext cx="192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38101</xdr:colOff>
      <xdr:row>36</xdr:row>
      <xdr:rowOff>438150</xdr:rowOff>
    </xdr:from>
    <xdr:to>
      <xdr:col>7</xdr:col>
      <xdr:colOff>1956396</xdr:colOff>
      <xdr:row>36</xdr:row>
      <xdr:rowOff>1518150</xdr:rowOff>
    </xdr:to>
    <xdr:pic>
      <xdr:nvPicPr>
        <xdr:cNvPr id="70" name="Obraz 69">
          <a:extLst>
            <a:ext uri="{FF2B5EF4-FFF2-40B4-BE49-F238E27FC236}">
              <a16:creationId xmlns:a16="http://schemas.microsoft.com/office/drawing/2014/main" id="{B6C06248-DE25-A0BA-1E7E-7EEC2000B8FD}"/>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2439651" y="71828025"/>
          <a:ext cx="1918295"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76201</xdr:colOff>
      <xdr:row>37</xdr:row>
      <xdr:rowOff>476250</xdr:rowOff>
    </xdr:from>
    <xdr:to>
      <xdr:col>7</xdr:col>
      <xdr:colOff>1994496</xdr:colOff>
      <xdr:row>37</xdr:row>
      <xdr:rowOff>1556250</xdr:rowOff>
    </xdr:to>
    <xdr:pic>
      <xdr:nvPicPr>
        <xdr:cNvPr id="71" name="Obraz 70">
          <a:extLst>
            <a:ext uri="{FF2B5EF4-FFF2-40B4-BE49-F238E27FC236}">
              <a16:creationId xmlns:a16="http://schemas.microsoft.com/office/drawing/2014/main" id="{7369936F-3072-CB05-394B-666CF076EFBF}"/>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2477751" y="73894950"/>
          <a:ext cx="1918295"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123825</xdr:colOff>
      <xdr:row>38</xdr:row>
      <xdr:rowOff>152400</xdr:rowOff>
    </xdr:from>
    <xdr:to>
      <xdr:col>7</xdr:col>
      <xdr:colOff>1923825</xdr:colOff>
      <xdr:row>38</xdr:row>
      <xdr:rowOff>1952400</xdr:rowOff>
    </xdr:to>
    <xdr:pic>
      <xdr:nvPicPr>
        <xdr:cNvPr id="72" name="Obraz 71">
          <a:extLst>
            <a:ext uri="{FF2B5EF4-FFF2-40B4-BE49-F238E27FC236}">
              <a16:creationId xmlns:a16="http://schemas.microsoft.com/office/drawing/2014/main" id="{7D04B38C-2E1D-42F8-C567-33F0C1B2749B}"/>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2525375" y="75599925"/>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152400</xdr:colOff>
      <xdr:row>39</xdr:row>
      <xdr:rowOff>123825</xdr:rowOff>
    </xdr:from>
    <xdr:to>
      <xdr:col>7</xdr:col>
      <xdr:colOff>1952400</xdr:colOff>
      <xdr:row>39</xdr:row>
      <xdr:rowOff>1923825</xdr:rowOff>
    </xdr:to>
    <xdr:pic>
      <xdr:nvPicPr>
        <xdr:cNvPr id="73" name="Obraz 72">
          <a:extLst>
            <a:ext uri="{FF2B5EF4-FFF2-40B4-BE49-F238E27FC236}">
              <a16:creationId xmlns:a16="http://schemas.microsoft.com/office/drawing/2014/main" id="{3F3676E5-B0EA-8274-1596-CC22E641C049}"/>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2553950" y="77600175"/>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123825</xdr:colOff>
      <xdr:row>40</xdr:row>
      <xdr:rowOff>123825</xdr:rowOff>
    </xdr:from>
    <xdr:to>
      <xdr:col>7</xdr:col>
      <xdr:colOff>1923825</xdr:colOff>
      <xdr:row>40</xdr:row>
      <xdr:rowOff>1923825</xdr:rowOff>
    </xdr:to>
    <xdr:pic>
      <xdr:nvPicPr>
        <xdr:cNvPr id="74" name="Obraz 73">
          <a:extLst>
            <a:ext uri="{FF2B5EF4-FFF2-40B4-BE49-F238E27FC236}">
              <a16:creationId xmlns:a16="http://schemas.microsoft.com/office/drawing/2014/main" id="{6F3B5BC8-FBE5-C361-1CF0-2E67D60EBD3E}"/>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2525375" y="79629000"/>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152400</xdr:colOff>
      <xdr:row>41</xdr:row>
      <xdr:rowOff>114300</xdr:rowOff>
    </xdr:from>
    <xdr:to>
      <xdr:col>7</xdr:col>
      <xdr:colOff>1952400</xdr:colOff>
      <xdr:row>41</xdr:row>
      <xdr:rowOff>1914300</xdr:rowOff>
    </xdr:to>
    <xdr:pic>
      <xdr:nvPicPr>
        <xdr:cNvPr id="75" name="Obraz 74">
          <a:extLst>
            <a:ext uri="{FF2B5EF4-FFF2-40B4-BE49-F238E27FC236}">
              <a16:creationId xmlns:a16="http://schemas.microsoft.com/office/drawing/2014/main" id="{64DD9335-EBC6-508C-6F60-EFA0AC6AF2F4}"/>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2553950" y="81648300"/>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123825</xdr:colOff>
      <xdr:row>42</xdr:row>
      <xdr:rowOff>142875</xdr:rowOff>
    </xdr:from>
    <xdr:to>
      <xdr:col>7</xdr:col>
      <xdr:colOff>1923825</xdr:colOff>
      <xdr:row>42</xdr:row>
      <xdr:rowOff>1942875</xdr:rowOff>
    </xdr:to>
    <xdr:pic>
      <xdr:nvPicPr>
        <xdr:cNvPr id="76" name="Obraz 75">
          <a:extLst>
            <a:ext uri="{FF2B5EF4-FFF2-40B4-BE49-F238E27FC236}">
              <a16:creationId xmlns:a16="http://schemas.microsoft.com/office/drawing/2014/main" id="{7C0B4916-FC29-9FD4-7980-CCAF3D8DCB86}"/>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12525375" y="83705700"/>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114300</xdr:colOff>
      <xdr:row>43</xdr:row>
      <xdr:rowOff>152400</xdr:rowOff>
    </xdr:from>
    <xdr:to>
      <xdr:col>7</xdr:col>
      <xdr:colOff>1914300</xdr:colOff>
      <xdr:row>43</xdr:row>
      <xdr:rowOff>1952400</xdr:rowOff>
    </xdr:to>
    <xdr:pic>
      <xdr:nvPicPr>
        <xdr:cNvPr id="77" name="Obraz 76">
          <a:extLst>
            <a:ext uri="{FF2B5EF4-FFF2-40B4-BE49-F238E27FC236}">
              <a16:creationId xmlns:a16="http://schemas.microsoft.com/office/drawing/2014/main" id="{1AEA53EE-06F9-4926-ADD2-726AD1F76C08}"/>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12515850" y="85744050"/>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123825</xdr:colOff>
      <xdr:row>44</xdr:row>
      <xdr:rowOff>114300</xdr:rowOff>
    </xdr:from>
    <xdr:to>
      <xdr:col>7</xdr:col>
      <xdr:colOff>1923825</xdr:colOff>
      <xdr:row>44</xdr:row>
      <xdr:rowOff>1914300</xdr:rowOff>
    </xdr:to>
    <xdr:pic>
      <xdr:nvPicPr>
        <xdr:cNvPr id="78" name="Obraz 77">
          <a:extLst>
            <a:ext uri="{FF2B5EF4-FFF2-40B4-BE49-F238E27FC236}">
              <a16:creationId xmlns:a16="http://schemas.microsoft.com/office/drawing/2014/main" id="{261C2457-E351-840E-717F-B9792B35AD5B}"/>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12525375" y="87734775"/>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171450</xdr:colOff>
      <xdr:row>45</xdr:row>
      <xdr:rowOff>133350</xdr:rowOff>
    </xdr:from>
    <xdr:to>
      <xdr:col>7</xdr:col>
      <xdr:colOff>1971450</xdr:colOff>
      <xdr:row>45</xdr:row>
      <xdr:rowOff>1933350</xdr:rowOff>
    </xdr:to>
    <xdr:pic>
      <xdr:nvPicPr>
        <xdr:cNvPr id="79" name="Obraz 78">
          <a:extLst>
            <a:ext uri="{FF2B5EF4-FFF2-40B4-BE49-F238E27FC236}">
              <a16:creationId xmlns:a16="http://schemas.microsoft.com/office/drawing/2014/main" id="{1D4AAEDB-B819-9D4C-367C-E768BE3AC1D9}"/>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12573000" y="89782650"/>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104775</xdr:colOff>
      <xdr:row>46</xdr:row>
      <xdr:rowOff>133350</xdr:rowOff>
    </xdr:from>
    <xdr:to>
      <xdr:col>7</xdr:col>
      <xdr:colOff>1904775</xdr:colOff>
      <xdr:row>46</xdr:row>
      <xdr:rowOff>1933350</xdr:rowOff>
    </xdr:to>
    <xdr:pic>
      <xdr:nvPicPr>
        <xdr:cNvPr id="80" name="Obraz 79">
          <a:extLst>
            <a:ext uri="{FF2B5EF4-FFF2-40B4-BE49-F238E27FC236}">
              <a16:creationId xmlns:a16="http://schemas.microsoft.com/office/drawing/2014/main" id="{197184A9-2442-B92F-CB18-7F4980BCC1D2}"/>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12506325" y="91811475"/>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142875</xdr:colOff>
      <xdr:row>47</xdr:row>
      <xdr:rowOff>95250</xdr:rowOff>
    </xdr:from>
    <xdr:to>
      <xdr:col>7</xdr:col>
      <xdr:colOff>1942875</xdr:colOff>
      <xdr:row>47</xdr:row>
      <xdr:rowOff>1895250</xdr:rowOff>
    </xdr:to>
    <xdr:pic>
      <xdr:nvPicPr>
        <xdr:cNvPr id="81" name="Obraz 80">
          <a:extLst>
            <a:ext uri="{FF2B5EF4-FFF2-40B4-BE49-F238E27FC236}">
              <a16:creationId xmlns:a16="http://schemas.microsoft.com/office/drawing/2014/main" id="{F50B71EA-836F-B45D-3CBC-11CE2705188A}"/>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12544425" y="93802200"/>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114300</xdr:colOff>
      <xdr:row>48</xdr:row>
      <xdr:rowOff>123825</xdr:rowOff>
    </xdr:from>
    <xdr:to>
      <xdr:col>7</xdr:col>
      <xdr:colOff>1914300</xdr:colOff>
      <xdr:row>48</xdr:row>
      <xdr:rowOff>1923825</xdr:rowOff>
    </xdr:to>
    <xdr:pic>
      <xdr:nvPicPr>
        <xdr:cNvPr id="82" name="Obraz 81">
          <a:extLst>
            <a:ext uri="{FF2B5EF4-FFF2-40B4-BE49-F238E27FC236}">
              <a16:creationId xmlns:a16="http://schemas.microsoft.com/office/drawing/2014/main" id="{4EC40148-C1B3-66BF-D1E4-34A812C8F76B}"/>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12515850" y="95859600"/>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123825</xdr:colOff>
      <xdr:row>49</xdr:row>
      <xdr:rowOff>104775</xdr:rowOff>
    </xdr:from>
    <xdr:to>
      <xdr:col>7</xdr:col>
      <xdr:colOff>1923825</xdr:colOff>
      <xdr:row>49</xdr:row>
      <xdr:rowOff>1904775</xdr:rowOff>
    </xdr:to>
    <xdr:pic>
      <xdr:nvPicPr>
        <xdr:cNvPr id="83" name="Obraz 82">
          <a:extLst>
            <a:ext uri="{FF2B5EF4-FFF2-40B4-BE49-F238E27FC236}">
              <a16:creationId xmlns:a16="http://schemas.microsoft.com/office/drawing/2014/main" id="{3679A547-9A45-B73A-5292-79B39D8135A7}"/>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12525375" y="97869375"/>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142875</xdr:colOff>
      <xdr:row>50</xdr:row>
      <xdr:rowOff>104775</xdr:rowOff>
    </xdr:from>
    <xdr:to>
      <xdr:col>7</xdr:col>
      <xdr:colOff>1942875</xdr:colOff>
      <xdr:row>50</xdr:row>
      <xdr:rowOff>1904775</xdr:rowOff>
    </xdr:to>
    <xdr:pic>
      <xdr:nvPicPr>
        <xdr:cNvPr id="84" name="Obraz 83">
          <a:extLst>
            <a:ext uri="{FF2B5EF4-FFF2-40B4-BE49-F238E27FC236}">
              <a16:creationId xmlns:a16="http://schemas.microsoft.com/office/drawing/2014/main" id="{CF0C59DB-357F-49EC-9ECA-BC67FC50C58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12544425" y="99898200"/>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161925</xdr:colOff>
      <xdr:row>51</xdr:row>
      <xdr:rowOff>323851</xdr:rowOff>
    </xdr:from>
    <xdr:to>
      <xdr:col>7</xdr:col>
      <xdr:colOff>1961925</xdr:colOff>
      <xdr:row>51</xdr:row>
      <xdr:rowOff>1708466</xdr:rowOff>
    </xdr:to>
    <xdr:pic>
      <xdr:nvPicPr>
        <xdr:cNvPr id="85" name="Obraz 84">
          <a:extLst>
            <a:ext uri="{FF2B5EF4-FFF2-40B4-BE49-F238E27FC236}">
              <a16:creationId xmlns:a16="http://schemas.microsoft.com/office/drawing/2014/main" id="{17C2AE93-1610-A090-A2EA-97870970CC89}"/>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2563475" y="102146101"/>
          <a:ext cx="1800000" cy="13846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142875</xdr:colOff>
      <xdr:row>52</xdr:row>
      <xdr:rowOff>438151</xdr:rowOff>
    </xdr:from>
    <xdr:to>
      <xdr:col>7</xdr:col>
      <xdr:colOff>1942875</xdr:colOff>
      <xdr:row>52</xdr:row>
      <xdr:rowOff>1533470</xdr:rowOff>
    </xdr:to>
    <xdr:pic>
      <xdr:nvPicPr>
        <xdr:cNvPr id="86" name="Obraz 85">
          <a:extLst>
            <a:ext uri="{FF2B5EF4-FFF2-40B4-BE49-F238E27FC236}">
              <a16:creationId xmlns:a16="http://schemas.microsoft.com/office/drawing/2014/main" id="{EC7BCE2C-69FA-39DD-B2ED-1A4CF0EF3DEB}"/>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12544425" y="104289226"/>
          <a:ext cx="1800000" cy="10953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209551</xdr:colOff>
      <xdr:row>53</xdr:row>
      <xdr:rowOff>85725</xdr:rowOff>
    </xdr:from>
    <xdr:to>
      <xdr:col>7</xdr:col>
      <xdr:colOff>1874308</xdr:colOff>
      <xdr:row>53</xdr:row>
      <xdr:rowOff>1885725</xdr:rowOff>
    </xdr:to>
    <xdr:pic>
      <xdr:nvPicPr>
        <xdr:cNvPr id="87" name="Obraz 86">
          <a:extLst>
            <a:ext uri="{FF2B5EF4-FFF2-40B4-BE49-F238E27FC236}">
              <a16:creationId xmlns:a16="http://schemas.microsoft.com/office/drawing/2014/main" id="{FD3A8003-87D3-DB2C-CB32-F459F0EA6FDF}"/>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12611101" y="105965625"/>
          <a:ext cx="1664757"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257175</xdr:colOff>
      <xdr:row>54</xdr:row>
      <xdr:rowOff>133350</xdr:rowOff>
    </xdr:from>
    <xdr:to>
      <xdr:col>7</xdr:col>
      <xdr:colOff>1921932</xdr:colOff>
      <xdr:row>54</xdr:row>
      <xdr:rowOff>1933350</xdr:rowOff>
    </xdr:to>
    <xdr:pic>
      <xdr:nvPicPr>
        <xdr:cNvPr id="88" name="Obraz 87">
          <a:extLst>
            <a:ext uri="{FF2B5EF4-FFF2-40B4-BE49-F238E27FC236}">
              <a16:creationId xmlns:a16="http://schemas.microsoft.com/office/drawing/2014/main" id="{794E3373-BEB7-4350-8922-87680660FC6A}"/>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12658725" y="108042075"/>
          <a:ext cx="1664757"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133350</xdr:colOff>
      <xdr:row>55</xdr:row>
      <xdr:rowOff>371475</xdr:rowOff>
    </xdr:from>
    <xdr:to>
      <xdr:col>7</xdr:col>
      <xdr:colOff>1933350</xdr:colOff>
      <xdr:row>55</xdr:row>
      <xdr:rowOff>1580821</xdr:rowOff>
    </xdr:to>
    <xdr:pic>
      <xdr:nvPicPr>
        <xdr:cNvPr id="89" name="Obraz 88">
          <a:extLst>
            <a:ext uri="{FF2B5EF4-FFF2-40B4-BE49-F238E27FC236}">
              <a16:creationId xmlns:a16="http://schemas.microsoft.com/office/drawing/2014/main" id="{F3660CE1-453F-8279-560C-1E1957F85283}"/>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12534900" y="110309025"/>
          <a:ext cx="1800000" cy="12093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152400</xdr:colOff>
      <xdr:row>56</xdr:row>
      <xdr:rowOff>342900</xdr:rowOff>
    </xdr:from>
    <xdr:to>
      <xdr:col>7</xdr:col>
      <xdr:colOff>1952400</xdr:colOff>
      <xdr:row>56</xdr:row>
      <xdr:rowOff>1552246</xdr:rowOff>
    </xdr:to>
    <xdr:pic>
      <xdr:nvPicPr>
        <xdr:cNvPr id="90" name="Obraz 89">
          <a:extLst>
            <a:ext uri="{FF2B5EF4-FFF2-40B4-BE49-F238E27FC236}">
              <a16:creationId xmlns:a16="http://schemas.microsoft.com/office/drawing/2014/main" id="{EC798935-E5CB-47F8-8F79-D5CD51DEE7C5}"/>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12553950" y="112309275"/>
          <a:ext cx="1800000" cy="12093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209550</xdr:colOff>
      <xdr:row>57</xdr:row>
      <xdr:rowOff>161925</xdr:rowOff>
    </xdr:from>
    <xdr:to>
      <xdr:col>7</xdr:col>
      <xdr:colOff>1850056</xdr:colOff>
      <xdr:row>57</xdr:row>
      <xdr:rowOff>1961925</xdr:rowOff>
    </xdr:to>
    <xdr:pic>
      <xdr:nvPicPr>
        <xdr:cNvPr id="91" name="Obraz 90">
          <a:extLst>
            <a:ext uri="{FF2B5EF4-FFF2-40B4-BE49-F238E27FC236}">
              <a16:creationId xmlns:a16="http://schemas.microsoft.com/office/drawing/2014/main" id="{51972E46-5158-4EE6-48A2-847597845855}"/>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2611100" y="114157125"/>
          <a:ext cx="1640506"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180975</xdr:colOff>
      <xdr:row>58</xdr:row>
      <xdr:rowOff>390526</xdr:rowOff>
    </xdr:from>
    <xdr:to>
      <xdr:col>7</xdr:col>
      <xdr:colOff>1980975</xdr:colOff>
      <xdr:row>58</xdr:row>
      <xdr:rowOff>1606633</xdr:rowOff>
    </xdr:to>
    <xdr:pic>
      <xdr:nvPicPr>
        <xdr:cNvPr id="92" name="Obraz 91">
          <a:extLst>
            <a:ext uri="{FF2B5EF4-FFF2-40B4-BE49-F238E27FC236}">
              <a16:creationId xmlns:a16="http://schemas.microsoft.com/office/drawing/2014/main" id="{CC8F18D9-488E-1DB4-03E9-25432B9A891F}"/>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12582525" y="116414551"/>
          <a:ext cx="1800000" cy="12161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152400</xdr:colOff>
      <xdr:row>59</xdr:row>
      <xdr:rowOff>104775</xdr:rowOff>
    </xdr:from>
    <xdr:to>
      <xdr:col>7</xdr:col>
      <xdr:colOff>1952400</xdr:colOff>
      <xdr:row>59</xdr:row>
      <xdr:rowOff>1904775</xdr:rowOff>
    </xdr:to>
    <xdr:pic>
      <xdr:nvPicPr>
        <xdr:cNvPr id="93" name="Obraz 92">
          <a:extLst>
            <a:ext uri="{FF2B5EF4-FFF2-40B4-BE49-F238E27FC236}">
              <a16:creationId xmlns:a16="http://schemas.microsoft.com/office/drawing/2014/main" id="{ECAFBAE3-01E7-94F3-793B-76229F29E38E}"/>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2553950" y="118157625"/>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628651</xdr:colOff>
      <xdr:row>60</xdr:row>
      <xdr:rowOff>104775</xdr:rowOff>
    </xdr:from>
    <xdr:to>
      <xdr:col>7</xdr:col>
      <xdr:colOff>1427008</xdr:colOff>
      <xdr:row>60</xdr:row>
      <xdr:rowOff>1904775</xdr:rowOff>
    </xdr:to>
    <xdr:pic>
      <xdr:nvPicPr>
        <xdr:cNvPr id="94" name="Obraz 93">
          <a:extLst>
            <a:ext uri="{FF2B5EF4-FFF2-40B4-BE49-F238E27FC236}">
              <a16:creationId xmlns:a16="http://schemas.microsoft.com/office/drawing/2014/main" id="{4C41B27E-E0D0-B62E-D244-7E8CF9893BB2}"/>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13030201" y="120186450"/>
          <a:ext cx="798357"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542925</xdr:colOff>
      <xdr:row>61</xdr:row>
      <xdr:rowOff>95250</xdr:rowOff>
    </xdr:from>
    <xdr:to>
      <xdr:col>7</xdr:col>
      <xdr:colOff>1508925</xdr:colOff>
      <xdr:row>61</xdr:row>
      <xdr:rowOff>1895250</xdr:rowOff>
    </xdr:to>
    <xdr:pic>
      <xdr:nvPicPr>
        <xdr:cNvPr id="95" name="Obraz 94">
          <a:extLst>
            <a:ext uri="{FF2B5EF4-FFF2-40B4-BE49-F238E27FC236}">
              <a16:creationId xmlns:a16="http://schemas.microsoft.com/office/drawing/2014/main" id="{C7B9F2FC-6986-4149-F28C-7C3E9DED7F4E}"/>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2944475" y="122205750"/>
          <a:ext cx="966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600075</xdr:colOff>
      <xdr:row>62</xdr:row>
      <xdr:rowOff>95250</xdr:rowOff>
    </xdr:from>
    <xdr:to>
      <xdr:col>7</xdr:col>
      <xdr:colOff>1423032</xdr:colOff>
      <xdr:row>62</xdr:row>
      <xdr:rowOff>1895250</xdr:rowOff>
    </xdr:to>
    <xdr:pic>
      <xdr:nvPicPr>
        <xdr:cNvPr id="96" name="Obraz 95">
          <a:extLst>
            <a:ext uri="{FF2B5EF4-FFF2-40B4-BE49-F238E27FC236}">
              <a16:creationId xmlns:a16="http://schemas.microsoft.com/office/drawing/2014/main" id="{7F002ADB-1A37-7E23-3089-CF595292A45E}"/>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13001625" y="124234575"/>
          <a:ext cx="822957"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133350</xdr:colOff>
      <xdr:row>63</xdr:row>
      <xdr:rowOff>133350</xdr:rowOff>
    </xdr:from>
    <xdr:to>
      <xdr:col>7</xdr:col>
      <xdr:colOff>1933350</xdr:colOff>
      <xdr:row>63</xdr:row>
      <xdr:rowOff>1933350</xdr:rowOff>
    </xdr:to>
    <xdr:pic>
      <xdr:nvPicPr>
        <xdr:cNvPr id="97" name="Obraz 96">
          <a:extLst>
            <a:ext uri="{FF2B5EF4-FFF2-40B4-BE49-F238E27FC236}">
              <a16:creationId xmlns:a16="http://schemas.microsoft.com/office/drawing/2014/main" id="{6A1D398B-BB8E-7DE1-1822-5FA8DD49D287}"/>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2534900" y="126301500"/>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619125</xdr:colOff>
      <xdr:row>64</xdr:row>
      <xdr:rowOff>95250</xdr:rowOff>
    </xdr:from>
    <xdr:to>
      <xdr:col>7</xdr:col>
      <xdr:colOff>1476052</xdr:colOff>
      <xdr:row>64</xdr:row>
      <xdr:rowOff>1895250</xdr:rowOff>
    </xdr:to>
    <xdr:pic>
      <xdr:nvPicPr>
        <xdr:cNvPr id="98" name="Obraz 97">
          <a:extLst>
            <a:ext uri="{FF2B5EF4-FFF2-40B4-BE49-F238E27FC236}">
              <a16:creationId xmlns:a16="http://schemas.microsoft.com/office/drawing/2014/main" id="{9B144601-F58A-0D0C-4BE2-130269B45628}"/>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3020675" y="128292225"/>
          <a:ext cx="856927"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609600</xdr:colOff>
      <xdr:row>65</xdr:row>
      <xdr:rowOff>123825</xdr:rowOff>
    </xdr:from>
    <xdr:to>
      <xdr:col>7</xdr:col>
      <xdr:colOff>1506600</xdr:colOff>
      <xdr:row>65</xdr:row>
      <xdr:rowOff>1923825</xdr:rowOff>
    </xdr:to>
    <xdr:pic>
      <xdr:nvPicPr>
        <xdr:cNvPr id="99" name="Obraz 98">
          <a:extLst>
            <a:ext uri="{FF2B5EF4-FFF2-40B4-BE49-F238E27FC236}">
              <a16:creationId xmlns:a16="http://schemas.microsoft.com/office/drawing/2014/main" id="{903D0C12-4492-C8B9-AD98-19E8B9E07FEA}"/>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13011150" y="130349625"/>
          <a:ext cx="897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114300</xdr:colOff>
      <xdr:row>68</xdr:row>
      <xdr:rowOff>295275</xdr:rowOff>
    </xdr:from>
    <xdr:to>
      <xdr:col>7</xdr:col>
      <xdr:colOff>1986300</xdr:colOff>
      <xdr:row>68</xdr:row>
      <xdr:rowOff>1699275</xdr:rowOff>
    </xdr:to>
    <xdr:pic>
      <xdr:nvPicPr>
        <xdr:cNvPr id="100" name="Obraz 99">
          <a:extLst>
            <a:ext uri="{FF2B5EF4-FFF2-40B4-BE49-F238E27FC236}">
              <a16:creationId xmlns:a16="http://schemas.microsoft.com/office/drawing/2014/main" id="{1C39B005-49E0-5E27-01FF-484EE4B3089E}"/>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12515850" y="136607550"/>
          <a:ext cx="1872000" cy="140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85725</xdr:colOff>
      <xdr:row>69</xdr:row>
      <xdr:rowOff>219075</xdr:rowOff>
    </xdr:from>
    <xdr:to>
      <xdr:col>7</xdr:col>
      <xdr:colOff>1993725</xdr:colOff>
      <xdr:row>69</xdr:row>
      <xdr:rowOff>1650075</xdr:rowOff>
    </xdr:to>
    <xdr:pic>
      <xdr:nvPicPr>
        <xdr:cNvPr id="101" name="Obraz 100">
          <a:extLst>
            <a:ext uri="{FF2B5EF4-FFF2-40B4-BE49-F238E27FC236}">
              <a16:creationId xmlns:a16="http://schemas.microsoft.com/office/drawing/2014/main" id="{E3958669-821F-762B-2310-0F27FBA9A615}"/>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12487275" y="138560175"/>
          <a:ext cx="1908000" cy="143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180975</xdr:colOff>
      <xdr:row>70</xdr:row>
      <xdr:rowOff>190500</xdr:rowOff>
    </xdr:from>
    <xdr:to>
      <xdr:col>7</xdr:col>
      <xdr:colOff>1980975</xdr:colOff>
      <xdr:row>70</xdr:row>
      <xdr:rowOff>1540500</xdr:rowOff>
    </xdr:to>
    <xdr:pic>
      <xdr:nvPicPr>
        <xdr:cNvPr id="102" name="Obraz 101">
          <a:extLst>
            <a:ext uri="{FF2B5EF4-FFF2-40B4-BE49-F238E27FC236}">
              <a16:creationId xmlns:a16="http://schemas.microsoft.com/office/drawing/2014/main" id="{F21C6BF0-E135-C8CC-845D-131E71E92E73}"/>
            </a:ext>
          </a:extLst>
        </xdr:cNvPr>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12582525" y="140560425"/>
          <a:ext cx="1800000" cy="13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95250</xdr:colOff>
      <xdr:row>71</xdr:row>
      <xdr:rowOff>342900</xdr:rowOff>
    </xdr:from>
    <xdr:to>
      <xdr:col>7</xdr:col>
      <xdr:colOff>2003250</xdr:colOff>
      <xdr:row>71</xdr:row>
      <xdr:rowOff>1773900</xdr:rowOff>
    </xdr:to>
    <xdr:pic>
      <xdr:nvPicPr>
        <xdr:cNvPr id="103" name="Obraz 102">
          <a:extLst>
            <a:ext uri="{FF2B5EF4-FFF2-40B4-BE49-F238E27FC236}">
              <a16:creationId xmlns:a16="http://schemas.microsoft.com/office/drawing/2014/main" id="{E96D68E2-D7A7-64FF-E66C-1C5BB75A0177}"/>
            </a:ext>
          </a:extLst>
        </xdr:cNvPr>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12496800" y="142741650"/>
          <a:ext cx="1908000" cy="143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104775</xdr:colOff>
      <xdr:row>72</xdr:row>
      <xdr:rowOff>276225</xdr:rowOff>
    </xdr:from>
    <xdr:to>
      <xdr:col>7</xdr:col>
      <xdr:colOff>1976775</xdr:colOff>
      <xdr:row>72</xdr:row>
      <xdr:rowOff>1680225</xdr:rowOff>
    </xdr:to>
    <xdr:pic>
      <xdr:nvPicPr>
        <xdr:cNvPr id="104" name="Obraz 103">
          <a:extLst>
            <a:ext uri="{FF2B5EF4-FFF2-40B4-BE49-F238E27FC236}">
              <a16:creationId xmlns:a16="http://schemas.microsoft.com/office/drawing/2014/main" id="{5C9867BE-6365-7320-14D0-6880F774EC23}"/>
            </a:ext>
          </a:extLst>
        </xdr:cNvPr>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12506325" y="144703800"/>
          <a:ext cx="1872000" cy="140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73</xdr:row>
      <xdr:rowOff>257175</xdr:rowOff>
    </xdr:from>
    <xdr:to>
      <xdr:col>7</xdr:col>
      <xdr:colOff>1974675</xdr:colOff>
      <xdr:row>73</xdr:row>
      <xdr:rowOff>1688175</xdr:rowOff>
    </xdr:to>
    <xdr:pic>
      <xdr:nvPicPr>
        <xdr:cNvPr id="105" name="Obraz 104">
          <a:extLst>
            <a:ext uri="{FF2B5EF4-FFF2-40B4-BE49-F238E27FC236}">
              <a16:creationId xmlns:a16="http://schemas.microsoft.com/office/drawing/2014/main" id="{72FD3182-A402-1A74-E899-394C5CB8F8E9}"/>
            </a:ext>
          </a:extLst>
        </xdr:cNvPr>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12468225" y="146713575"/>
          <a:ext cx="1908000" cy="143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57150</xdr:colOff>
      <xdr:row>74</xdr:row>
      <xdr:rowOff>352425</xdr:rowOff>
    </xdr:from>
    <xdr:to>
      <xdr:col>7</xdr:col>
      <xdr:colOff>1965150</xdr:colOff>
      <xdr:row>74</xdr:row>
      <xdr:rowOff>1783425</xdr:rowOff>
    </xdr:to>
    <xdr:pic>
      <xdr:nvPicPr>
        <xdr:cNvPr id="106" name="Obraz 105">
          <a:extLst>
            <a:ext uri="{FF2B5EF4-FFF2-40B4-BE49-F238E27FC236}">
              <a16:creationId xmlns:a16="http://schemas.microsoft.com/office/drawing/2014/main" id="{F0C6107B-5CDB-761F-089D-BD23E6A512F7}"/>
            </a:ext>
          </a:extLst>
        </xdr:cNvPr>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12458700" y="148837650"/>
          <a:ext cx="1908000" cy="143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76200</xdr:colOff>
      <xdr:row>75</xdr:row>
      <xdr:rowOff>304800</xdr:rowOff>
    </xdr:from>
    <xdr:to>
      <xdr:col>7</xdr:col>
      <xdr:colOff>1948200</xdr:colOff>
      <xdr:row>75</xdr:row>
      <xdr:rowOff>1708800</xdr:rowOff>
    </xdr:to>
    <xdr:pic>
      <xdr:nvPicPr>
        <xdr:cNvPr id="107" name="Obraz 106">
          <a:extLst>
            <a:ext uri="{FF2B5EF4-FFF2-40B4-BE49-F238E27FC236}">
              <a16:creationId xmlns:a16="http://schemas.microsoft.com/office/drawing/2014/main" id="{4E1849BF-E936-450F-C64B-8AF683CA4687}"/>
            </a:ext>
          </a:extLst>
        </xdr:cNvPr>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12477750" y="150818850"/>
          <a:ext cx="1872000" cy="140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85725</xdr:colOff>
      <xdr:row>76</xdr:row>
      <xdr:rowOff>276225</xdr:rowOff>
    </xdr:from>
    <xdr:to>
      <xdr:col>7</xdr:col>
      <xdr:colOff>1957725</xdr:colOff>
      <xdr:row>76</xdr:row>
      <xdr:rowOff>1680225</xdr:rowOff>
    </xdr:to>
    <xdr:pic>
      <xdr:nvPicPr>
        <xdr:cNvPr id="108" name="Obraz 107">
          <a:extLst>
            <a:ext uri="{FF2B5EF4-FFF2-40B4-BE49-F238E27FC236}">
              <a16:creationId xmlns:a16="http://schemas.microsoft.com/office/drawing/2014/main" id="{09B64876-B93D-625A-CF98-C36C982CB18A}"/>
            </a:ext>
          </a:extLst>
        </xdr:cNvPr>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12487275" y="152819100"/>
          <a:ext cx="1872000" cy="140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104775</xdr:colOff>
      <xdr:row>77</xdr:row>
      <xdr:rowOff>238125</xdr:rowOff>
    </xdr:from>
    <xdr:to>
      <xdr:col>7</xdr:col>
      <xdr:colOff>1976775</xdr:colOff>
      <xdr:row>77</xdr:row>
      <xdr:rowOff>1642125</xdr:rowOff>
    </xdr:to>
    <xdr:pic>
      <xdr:nvPicPr>
        <xdr:cNvPr id="109" name="Obraz 108">
          <a:extLst>
            <a:ext uri="{FF2B5EF4-FFF2-40B4-BE49-F238E27FC236}">
              <a16:creationId xmlns:a16="http://schemas.microsoft.com/office/drawing/2014/main" id="{672F8138-7BD6-F158-CD5E-81D31403C0B4}"/>
            </a:ext>
          </a:extLst>
        </xdr:cNvPr>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12506325" y="154809825"/>
          <a:ext cx="1872000" cy="140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85725</xdr:colOff>
      <xdr:row>78</xdr:row>
      <xdr:rowOff>276225</xdr:rowOff>
    </xdr:from>
    <xdr:to>
      <xdr:col>7</xdr:col>
      <xdr:colOff>1993725</xdr:colOff>
      <xdr:row>78</xdr:row>
      <xdr:rowOff>1707225</xdr:rowOff>
    </xdr:to>
    <xdr:pic>
      <xdr:nvPicPr>
        <xdr:cNvPr id="110" name="Obraz 109">
          <a:extLst>
            <a:ext uri="{FF2B5EF4-FFF2-40B4-BE49-F238E27FC236}">
              <a16:creationId xmlns:a16="http://schemas.microsoft.com/office/drawing/2014/main" id="{B13EDB14-DE67-3448-04CB-06AC983FAE2F}"/>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12487275" y="156876750"/>
          <a:ext cx="1908000" cy="143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95250</xdr:colOff>
      <xdr:row>79</xdr:row>
      <xdr:rowOff>276225</xdr:rowOff>
    </xdr:from>
    <xdr:to>
      <xdr:col>7</xdr:col>
      <xdr:colOff>1967250</xdr:colOff>
      <xdr:row>79</xdr:row>
      <xdr:rowOff>1680225</xdr:rowOff>
    </xdr:to>
    <xdr:pic>
      <xdr:nvPicPr>
        <xdr:cNvPr id="111" name="Obraz 110">
          <a:extLst>
            <a:ext uri="{FF2B5EF4-FFF2-40B4-BE49-F238E27FC236}">
              <a16:creationId xmlns:a16="http://schemas.microsoft.com/office/drawing/2014/main" id="{7E6568EF-CEAC-00DF-DDC6-CEE46CAFB3F7}"/>
            </a:ext>
          </a:extLst>
        </xdr:cNvPr>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12496800" y="158905575"/>
          <a:ext cx="1872000" cy="140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104775</xdr:colOff>
      <xdr:row>80</xdr:row>
      <xdr:rowOff>266700</xdr:rowOff>
    </xdr:from>
    <xdr:to>
      <xdr:col>7</xdr:col>
      <xdr:colOff>1976775</xdr:colOff>
      <xdr:row>80</xdr:row>
      <xdr:rowOff>1670700</xdr:rowOff>
    </xdr:to>
    <xdr:pic>
      <xdr:nvPicPr>
        <xdr:cNvPr id="112" name="Obraz 111">
          <a:extLst>
            <a:ext uri="{FF2B5EF4-FFF2-40B4-BE49-F238E27FC236}">
              <a16:creationId xmlns:a16="http://schemas.microsoft.com/office/drawing/2014/main" id="{9B8F95FF-54D9-F486-0C9D-DDBE31FD14BE}"/>
            </a:ext>
          </a:extLst>
        </xdr:cNvPr>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12506325" y="160924875"/>
          <a:ext cx="1872000" cy="140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85725</xdr:colOff>
      <xdr:row>81</xdr:row>
      <xdr:rowOff>333375</xdr:rowOff>
    </xdr:from>
    <xdr:to>
      <xdr:col>7</xdr:col>
      <xdr:colOff>1957725</xdr:colOff>
      <xdr:row>81</xdr:row>
      <xdr:rowOff>1737375</xdr:rowOff>
    </xdr:to>
    <xdr:pic>
      <xdr:nvPicPr>
        <xdr:cNvPr id="113" name="Obraz 112">
          <a:extLst>
            <a:ext uri="{FF2B5EF4-FFF2-40B4-BE49-F238E27FC236}">
              <a16:creationId xmlns:a16="http://schemas.microsoft.com/office/drawing/2014/main" id="{7002344B-E79B-A5A0-96B2-643D37B98010}"/>
            </a:ext>
          </a:extLst>
        </xdr:cNvPr>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12487275" y="163020375"/>
          <a:ext cx="1872000" cy="140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57150</xdr:colOff>
      <xdr:row>82</xdr:row>
      <xdr:rowOff>333375</xdr:rowOff>
    </xdr:from>
    <xdr:to>
      <xdr:col>7</xdr:col>
      <xdr:colOff>1929150</xdr:colOff>
      <xdr:row>82</xdr:row>
      <xdr:rowOff>1737375</xdr:rowOff>
    </xdr:to>
    <xdr:pic>
      <xdr:nvPicPr>
        <xdr:cNvPr id="114" name="Obraz 113">
          <a:extLst>
            <a:ext uri="{FF2B5EF4-FFF2-40B4-BE49-F238E27FC236}">
              <a16:creationId xmlns:a16="http://schemas.microsoft.com/office/drawing/2014/main" id="{1B58D32B-353A-6D50-B167-1A95EC56C986}"/>
            </a:ext>
          </a:extLst>
        </xdr:cNvPr>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12458700" y="165049200"/>
          <a:ext cx="1872000" cy="140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104775</xdr:colOff>
      <xdr:row>83</xdr:row>
      <xdr:rowOff>333375</xdr:rowOff>
    </xdr:from>
    <xdr:to>
      <xdr:col>7</xdr:col>
      <xdr:colOff>1976775</xdr:colOff>
      <xdr:row>83</xdr:row>
      <xdr:rowOff>1737375</xdr:rowOff>
    </xdr:to>
    <xdr:pic>
      <xdr:nvPicPr>
        <xdr:cNvPr id="115" name="Obraz 114">
          <a:extLst>
            <a:ext uri="{FF2B5EF4-FFF2-40B4-BE49-F238E27FC236}">
              <a16:creationId xmlns:a16="http://schemas.microsoft.com/office/drawing/2014/main" id="{CE885EBE-C142-D27F-4AA5-6B3B1D0D1ECB}"/>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12506325" y="167078025"/>
          <a:ext cx="1872000" cy="140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85725</xdr:colOff>
      <xdr:row>84</xdr:row>
      <xdr:rowOff>219075</xdr:rowOff>
    </xdr:from>
    <xdr:to>
      <xdr:col>7</xdr:col>
      <xdr:colOff>1957725</xdr:colOff>
      <xdr:row>84</xdr:row>
      <xdr:rowOff>1623075</xdr:rowOff>
    </xdr:to>
    <xdr:pic>
      <xdr:nvPicPr>
        <xdr:cNvPr id="116" name="Obraz 115">
          <a:extLst>
            <a:ext uri="{FF2B5EF4-FFF2-40B4-BE49-F238E27FC236}">
              <a16:creationId xmlns:a16="http://schemas.microsoft.com/office/drawing/2014/main" id="{301C08A6-D538-FFF6-226E-7CAF533178A3}"/>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12487275" y="168992550"/>
          <a:ext cx="1872000" cy="140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76200</xdr:colOff>
      <xdr:row>85</xdr:row>
      <xdr:rowOff>314325</xdr:rowOff>
    </xdr:from>
    <xdr:to>
      <xdr:col>7</xdr:col>
      <xdr:colOff>1948200</xdr:colOff>
      <xdr:row>85</xdr:row>
      <xdr:rowOff>1718325</xdr:rowOff>
    </xdr:to>
    <xdr:pic>
      <xdr:nvPicPr>
        <xdr:cNvPr id="117" name="Obraz 116">
          <a:extLst>
            <a:ext uri="{FF2B5EF4-FFF2-40B4-BE49-F238E27FC236}">
              <a16:creationId xmlns:a16="http://schemas.microsoft.com/office/drawing/2014/main" id="{50185B6F-B7B2-45C2-3C98-6CE1A8725567}"/>
            </a:ext>
          </a:extLst>
        </xdr:cNvPr>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12477750" y="171116625"/>
          <a:ext cx="1872000" cy="140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86</xdr:row>
      <xdr:rowOff>161925</xdr:rowOff>
    </xdr:from>
    <xdr:to>
      <xdr:col>7</xdr:col>
      <xdr:colOff>1974675</xdr:colOff>
      <xdr:row>86</xdr:row>
      <xdr:rowOff>1592925</xdr:rowOff>
    </xdr:to>
    <xdr:pic>
      <xdr:nvPicPr>
        <xdr:cNvPr id="118" name="Obraz 117">
          <a:extLst>
            <a:ext uri="{FF2B5EF4-FFF2-40B4-BE49-F238E27FC236}">
              <a16:creationId xmlns:a16="http://schemas.microsoft.com/office/drawing/2014/main" id="{F0594268-7814-B8AD-B05A-5EFAF674BA84}"/>
            </a:ext>
          </a:extLst>
        </xdr:cNvPr>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12468225" y="172993050"/>
          <a:ext cx="1908000" cy="143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76200</xdr:colOff>
      <xdr:row>87</xdr:row>
      <xdr:rowOff>247650</xdr:rowOff>
    </xdr:from>
    <xdr:to>
      <xdr:col>7</xdr:col>
      <xdr:colOff>1984200</xdr:colOff>
      <xdr:row>87</xdr:row>
      <xdr:rowOff>1678650</xdr:rowOff>
    </xdr:to>
    <xdr:pic>
      <xdr:nvPicPr>
        <xdr:cNvPr id="119" name="Obraz 118">
          <a:extLst>
            <a:ext uri="{FF2B5EF4-FFF2-40B4-BE49-F238E27FC236}">
              <a16:creationId xmlns:a16="http://schemas.microsoft.com/office/drawing/2014/main" id="{97FC61F3-2711-658B-CA33-1BA8C3344724}"/>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12477750" y="175107600"/>
          <a:ext cx="1908000" cy="143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85725</xdr:colOff>
      <xdr:row>88</xdr:row>
      <xdr:rowOff>257175</xdr:rowOff>
    </xdr:from>
    <xdr:to>
      <xdr:col>7</xdr:col>
      <xdr:colOff>1993725</xdr:colOff>
      <xdr:row>88</xdr:row>
      <xdr:rowOff>1688175</xdr:rowOff>
    </xdr:to>
    <xdr:pic>
      <xdr:nvPicPr>
        <xdr:cNvPr id="120" name="Obraz 119">
          <a:extLst>
            <a:ext uri="{FF2B5EF4-FFF2-40B4-BE49-F238E27FC236}">
              <a16:creationId xmlns:a16="http://schemas.microsoft.com/office/drawing/2014/main" id="{7B2AAA0C-59B0-5493-4C76-8F56DB6CB397}"/>
            </a:ext>
          </a:extLst>
        </xdr:cNvPr>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12487275" y="177145950"/>
          <a:ext cx="1908000" cy="143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76200</xdr:colOff>
      <xdr:row>89</xdr:row>
      <xdr:rowOff>323850</xdr:rowOff>
    </xdr:from>
    <xdr:to>
      <xdr:col>7</xdr:col>
      <xdr:colOff>1984200</xdr:colOff>
      <xdr:row>89</xdr:row>
      <xdr:rowOff>1754850</xdr:rowOff>
    </xdr:to>
    <xdr:pic>
      <xdr:nvPicPr>
        <xdr:cNvPr id="121" name="Obraz 120">
          <a:extLst>
            <a:ext uri="{FF2B5EF4-FFF2-40B4-BE49-F238E27FC236}">
              <a16:creationId xmlns:a16="http://schemas.microsoft.com/office/drawing/2014/main" id="{9E03E1C1-B003-AEB0-87AC-6136BF8F5F0C}"/>
            </a:ext>
          </a:extLst>
        </xdr:cNvPr>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12477750" y="179241450"/>
          <a:ext cx="1908000" cy="143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85725</xdr:colOff>
      <xdr:row>90</xdr:row>
      <xdr:rowOff>200025</xdr:rowOff>
    </xdr:from>
    <xdr:to>
      <xdr:col>7</xdr:col>
      <xdr:colOff>1993725</xdr:colOff>
      <xdr:row>90</xdr:row>
      <xdr:rowOff>1631025</xdr:rowOff>
    </xdr:to>
    <xdr:pic>
      <xdr:nvPicPr>
        <xdr:cNvPr id="122" name="Obraz 121">
          <a:extLst>
            <a:ext uri="{FF2B5EF4-FFF2-40B4-BE49-F238E27FC236}">
              <a16:creationId xmlns:a16="http://schemas.microsoft.com/office/drawing/2014/main" id="{A0E2F246-E588-1FC9-BE1D-600C4215D977}"/>
            </a:ext>
          </a:extLst>
        </xdr:cNvPr>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12487275" y="181146450"/>
          <a:ext cx="1908000" cy="143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95250</xdr:colOff>
      <xdr:row>91</xdr:row>
      <xdr:rowOff>247650</xdr:rowOff>
    </xdr:from>
    <xdr:to>
      <xdr:col>7</xdr:col>
      <xdr:colOff>2003250</xdr:colOff>
      <xdr:row>91</xdr:row>
      <xdr:rowOff>1678650</xdr:rowOff>
    </xdr:to>
    <xdr:pic>
      <xdr:nvPicPr>
        <xdr:cNvPr id="123" name="Obraz 122">
          <a:extLst>
            <a:ext uri="{FF2B5EF4-FFF2-40B4-BE49-F238E27FC236}">
              <a16:creationId xmlns:a16="http://schemas.microsoft.com/office/drawing/2014/main" id="{92B0DEF8-9DA0-5B62-AA0F-7D4416FEEC28}"/>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12496800" y="183222900"/>
          <a:ext cx="1908000" cy="143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92</xdr:row>
      <xdr:rowOff>171450</xdr:rowOff>
    </xdr:from>
    <xdr:to>
      <xdr:col>7</xdr:col>
      <xdr:colOff>2010675</xdr:colOff>
      <xdr:row>92</xdr:row>
      <xdr:rowOff>1629450</xdr:rowOff>
    </xdr:to>
    <xdr:pic>
      <xdr:nvPicPr>
        <xdr:cNvPr id="124" name="Obraz 123">
          <a:extLst>
            <a:ext uri="{FF2B5EF4-FFF2-40B4-BE49-F238E27FC236}">
              <a16:creationId xmlns:a16="http://schemas.microsoft.com/office/drawing/2014/main" id="{CB83C81D-22D5-6495-A3C1-08C1F26BA35C}"/>
            </a:ext>
          </a:extLst>
        </xdr:cNvPr>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12468225" y="185175525"/>
          <a:ext cx="1944000" cy="145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85725</xdr:colOff>
      <xdr:row>93</xdr:row>
      <xdr:rowOff>323850</xdr:rowOff>
    </xdr:from>
    <xdr:to>
      <xdr:col>7</xdr:col>
      <xdr:colOff>2029725</xdr:colOff>
      <xdr:row>93</xdr:row>
      <xdr:rowOff>1781850</xdr:rowOff>
    </xdr:to>
    <xdr:pic>
      <xdr:nvPicPr>
        <xdr:cNvPr id="125" name="Obraz 124">
          <a:extLst>
            <a:ext uri="{FF2B5EF4-FFF2-40B4-BE49-F238E27FC236}">
              <a16:creationId xmlns:a16="http://schemas.microsoft.com/office/drawing/2014/main" id="{B052471B-2D8A-B797-2040-A18E583C04A4}"/>
            </a:ext>
          </a:extLst>
        </xdr:cNvPr>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12487275" y="187356750"/>
          <a:ext cx="1944000" cy="145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47625</xdr:colOff>
      <xdr:row>94</xdr:row>
      <xdr:rowOff>238125</xdr:rowOff>
    </xdr:from>
    <xdr:to>
      <xdr:col>7</xdr:col>
      <xdr:colOff>1991625</xdr:colOff>
      <xdr:row>94</xdr:row>
      <xdr:rowOff>1696125</xdr:rowOff>
    </xdr:to>
    <xdr:pic>
      <xdr:nvPicPr>
        <xdr:cNvPr id="126" name="Obraz 125">
          <a:extLst>
            <a:ext uri="{FF2B5EF4-FFF2-40B4-BE49-F238E27FC236}">
              <a16:creationId xmlns:a16="http://schemas.microsoft.com/office/drawing/2014/main" id="{637818B6-50EC-101C-33AB-7047D9CB593B}"/>
            </a:ext>
          </a:extLst>
        </xdr:cNvPr>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12449175" y="189299850"/>
          <a:ext cx="1944000" cy="145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76200</xdr:colOff>
      <xdr:row>95</xdr:row>
      <xdr:rowOff>238125</xdr:rowOff>
    </xdr:from>
    <xdr:to>
      <xdr:col>7</xdr:col>
      <xdr:colOff>2020200</xdr:colOff>
      <xdr:row>95</xdr:row>
      <xdr:rowOff>1696125</xdr:rowOff>
    </xdr:to>
    <xdr:pic>
      <xdr:nvPicPr>
        <xdr:cNvPr id="127" name="Obraz 126">
          <a:extLst>
            <a:ext uri="{FF2B5EF4-FFF2-40B4-BE49-F238E27FC236}">
              <a16:creationId xmlns:a16="http://schemas.microsoft.com/office/drawing/2014/main" id="{27538B48-F642-B1D3-38A5-39BB32064A77}"/>
            </a:ext>
          </a:extLst>
        </xdr:cNvPr>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12477750" y="191328675"/>
          <a:ext cx="1944000" cy="145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161925</xdr:colOff>
      <xdr:row>96</xdr:row>
      <xdr:rowOff>57150</xdr:rowOff>
    </xdr:from>
    <xdr:to>
      <xdr:col>7</xdr:col>
      <xdr:colOff>1961925</xdr:colOff>
      <xdr:row>96</xdr:row>
      <xdr:rowOff>1857150</xdr:rowOff>
    </xdr:to>
    <xdr:pic>
      <xdr:nvPicPr>
        <xdr:cNvPr id="128" name="Obraz 127">
          <a:extLst>
            <a:ext uri="{FF2B5EF4-FFF2-40B4-BE49-F238E27FC236}">
              <a16:creationId xmlns:a16="http://schemas.microsoft.com/office/drawing/2014/main" id="{1DB801C5-F3EF-563D-B358-9D08B6AFC814}"/>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12563475" y="193176525"/>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95250</xdr:colOff>
      <xdr:row>97</xdr:row>
      <xdr:rowOff>85725</xdr:rowOff>
    </xdr:from>
    <xdr:to>
      <xdr:col>7</xdr:col>
      <xdr:colOff>1895250</xdr:colOff>
      <xdr:row>97</xdr:row>
      <xdr:rowOff>1885725</xdr:rowOff>
    </xdr:to>
    <xdr:pic>
      <xdr:nvPicPr>
        <xdr:cNvPr id="129" name="Obraz 128">
          <a:extLst>
            <a:ext uri="{FF2B5EF4-FFF2-40B4-BE49-F238E27FC236}">
              <a16:creationId xmlns:a16="http://schemas.microsoft.com/office/drawing/2014/main" id="{1A77610F-AA77-E346-0773-8E500FFBC09A}"/>
            </a:ext>
          </a:extLst>
        </xdr:cNvPr>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bwMode="auto">
        <a:xfrm>
          <a:off x="12496800" y="195233925"/>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98</xdr:row>
      <xdr:rowOff>133350</xdr:rowOff>
    </xdr:from>
    <xdr:to>
      <xdr:col>7</xdr:col>
      <xdr:colOff>1866675</xdr:colOff>
      <xdr:row>98</xdr:row>
      <xdr:rowOff>1933350</xdr:rowOff>
    </xdr:to>
    <xdr:pic>
      <xdr:nvPicPr>
        <xdr:cNvPr id="130" name="Obraz 129">
          <a:extLst>
            <a:ext uri="{FF2B5EF4-FFF2-40B4-BE49-F238E27FC236}">
              <a16:creationId xmlns:a16="http://schemas.microsoft.com/office/drawing/2014/main" id="{A34B9148-9637-F59B-C809-BB26434BD72E}"/>
            </a:ext>
          </a:extLst>
        </xdr:cNvPr>
        <xdr:cNvPicPr>
          <a:picLocks noChangeAspect="1" noChangeArrowheads="1"/>
        </xdr:cNvPicPr>
      </xdr:nvPicPr>
      <xdr:blipFill>
        <a:blip xmlns:r="http://schemas.openxmlformats.org/officeDocument/2006/relationships" r:embed="rId76" cstate="print">
          <a:extLst>
            <a:ext uri="{28A0092B-C50C-407E-A947-70E740481C1C}">
              <a14:useLocalDpi xmlns:a14="http://schemas.microsoft.com/office/drawing/2010/main" val="0"/>
            </a:ext>
          </a:extLst>
        </a:blip>
        <a:srcRect/>
        <a:stretch>
          <a:fillRect/>
        </a:stretch>
      </xdr:blipFill>
      <xdr:spPr bwMode="auto">
        <a:xfrm>
          <a:off x="12468225" y="197310375"/>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180975</xdr:colOff>
      <xdr:row>99</xdr:row>
      <xdr:rowOff>161925</xdr:rowOff>
    </xdr:from>
    <xdr:to>
      <xdr:col>7</xdr:col>
      <xdr:colOff>1980975</xdr:colOff>
      <xdr:row>99</xdr:row>
      <xdr:rowOff>1961925</xdr:rowOff>
    </xdr:to>
    <xdr:pic>
      <xdr:nvPicPr>
        <xdr:cNvPr id="131" name="Obraz 130">
          <a:extLst>
            <a:ext uri="{FF2B5EF4-FFF2-40B4-BE49-F238E27FC236}">
              <a16:creationId xmlns:a16="http://schemas.microsoft.com/office/drawing/2014/main" id="{24FB36A4-D137-32BF-47A1-38B0382085E9}"/>
            </a:ext>
          </a:extLst>
        </xdr:cNvPr>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val="0"/>
            </a:ext>
          </a:extLst>
        </a:blip>
        <a:srcRect/>
        <a:stretch>
          <a:fillRect/>
        </a:stretch>
      </xdr:blipFill>
      <xdr:spPr bwMode="auto">
        <a:xfrm>
          <a:off x="12582525" y="199367775"/>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171450</xdr:colOff>
      <xdr:row>100</xdr:row>
      <xdr:rowOff>76200</xdr:rowOff>
    </xdr:from>
    <xdr:to>
      <xdr:col>7</xdr:col>
      <xdr:colOff>1971450</xdr:colOff>
      <xdr:row>100</xdr:row>
      <xdr:rowOff>1876200</xdr:rowOff>
    </xdr:to>
    <xdr:pic>
      <xdr:nvPicPr>
        <xdr:cNvPr id="132" name="Obraz 131">
          <a:extLst>
            <a:ext uri="{FF2B5EF4-FFF2-40B4-BE49-F238E27FC236}">
              <a16:creationId xmlns:a16="http://schemas.microsoft.com/office/drawing/2014/main" id="{D28E9268-BA9C-17C8-FE8E-D72A78ED2237}"/>
            </a:ext>
          </a:extLst>
        </xdr:cNvPr>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val="0"/>
            </a:ext>
          </a:extLst>
        </a:blip>
        <a:srcRect/>
        <a:stretch>
          <a:fillRect/>
        </a:stretch>
      </xdr:blipFill>
      <xdr:spPr bwMode="auto">
        <a:xfrm>
          <a:off x="12573000" y="201310875"/>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76200</xdr:colOff>
      <xdr:row>101</xdr:row>
      <xdr:rowOff>38100</xdr:rowOff>
    </xdr:from>
    <xdr:to>
      <xdr:col>7</xdr:col>
      <xdr:colOff>2020200</xdr:colOff>
      <xdr:row>101</xdr:row>
      <xdr:rowOff>1982100</xdr:rowOff>
    </xdr:to>
    <xdr:pic>
      <xdr:nvPicPr>
        <xdr:cNvPr id="133" name="Obraz 132">
          <a:extLst>
            <a:ext uri="{FF2B5EF4-FFF2-40B4-BE49-F238E27FC236}">
              <a16:creationId xmlns:a16="http://schemas.microsoft.com/office/drawing/2014/main" id="{2DA385F9-11AE-2832-3125-E927E950740A}"/>
            </a:ext>
          </a:extLst>
        </xdr:cNvPr>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val="0"/>
            </a:ext>
          </a:extLst>
        </a:blip>
        <a:srcRect/>
        <a:stretch>
          <a:fillRect/>
        </a:stretch>
      </xdr:blipFill>
      <xdr:spPr bwMode="auto">
        <a:xfrm>
          <a:off x="12477750" y="2033016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95250</xdr:colOff>
      <xdr:row>102</xdr:row>
      <xdr:rowOff>66675</xdr:rowOff>
    </xdr:from>
    <xdr:to>
      <xdr:col>7</xdr:col>
      <xdr:colOff>1967250</xdr:colOff>
      <xdr:row>102</xdr:row>
      <xdr:rowOff>1938675</xdr:rowOff>
    </xdr:to>
    <xdr:pic>
      <xdr:nvPicPr>
        <xdr:cNvPr id="134" name="Obraz 133">
          <a:extLst>
            <a:ext uri="{FF2B5EF4-FFF2-40B4-BE49-F238E27FC236}">
              <a16:creationId xmlns:a16="http://schemas.microsoft.com/office/drawing/2014/main" id="{527668D7-AA92-E549-F4A8-6AAA44E901BB}"/>
            </a:ext>
          </a:extLst>
        </xdr:cNvPr>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bwMode="auto">
        <a:xfrm>
          <a:off x="12496800" y="205359000"/>
          <a:ext cx="1872000" cy="187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47625</xdr:colOff>
      <xdr:row>103</xdr:row>
      <xdr:rowOff>38100</xdr:rowOff>
    </xdr:from>
    <xdr:to>
      <xdr:col>7</xdr:col>
      <xdr:colOff>2027625</xdr:colOff>
      <xdr:row>103</xdr:row>
      <xdr:rowOff>2018100</xdr:rowOff>
    </xdr:to>
    <xdr:pic>
      <xdr:nvPicPr>
        <xdr:cNvPr id="135" name="Obraz 134">
          <a:extLst>
            <a:ext uri="{FF2B5EF4-FFF2-40B4-BE49-F238E27FC236}">
              <a16:creationId xmlns:a16="http://schemas.microsoft.com/office/drawing/2014/main" id="{9C821DDD-4919-522B-FD8E-832F2CAFCEA0}"/>
            </a:ext>
          </a:extLst>
        </xdr:cNvPr>
        <xdr:cNvPicPr>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a:stretch>
          <a:fillRect/>
        </a:stretch>
      </xdr:blipFill>
      <xdr:spPr bwMode="auto">
        <a:xfrm>
          <a:off x="12449175" y="207359250"/>
          <a:ext cx="198000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95250</xdr:colOff>
      <xdr:row>104</xdr:row>
      <xdr:rowOff>57150</xdr:rowOff>
    </xdr:from>
    <xdr:to>
      <xdr:col>7</xdr:col>
      <xdr:colOff>2003250</xdr:colOff>
      <xdr:row>104</xdr:row>
      <xdr:rowOff>1965150</xdr:rowOff>
    </xdr:to>
    <xdr:pic>
      <xdr:nvPicPr>
        <xdr:cNvPr id="136" name="Obraz 135">
          <a:extLst>
            <a:ext uri="{FF2B5EF4-FFF2-40B4-BE49-F238E27FC236}">
              <a16:creationId xmlns:a16="http://schemas.microsoft.com/office/drawing/2014/main" id="{106676E8-31D0-F10E-4EFA-27FB6276532C}"/>
            </a:ext>
          </a:extLst>
        </xdr:cNvPr>
        <xdr:cNvPicPr>
          <a:picLocks noChangeAspect="1" noChangeArrowheads="1"/>
        </xdr:cNvPicPr>
      </xdr:nvPicPr>
      <xdr:blipFill>
        <a:blip xmlns:r="http://schemas.openxmlformats.org/officeDocument/2006/relationships" r:embed="rId82" cstate="print">
          <a:extLst>
            <a:ext uri="{28A0092B-C50C-407E-A947-70E740481C1C}">
              <a14:useLocalDpi xmlns:a14="http://schemas.microsoft.com/office/drawing/2010/main" val="0"/>
            </a:ext>
          </a:extLst>
        </a:blip>
        <a:srcRect/>
        <a:stretch>
          <a:fillRect/>
        </a:stretch>
      </xdr:blipFill>
      <xdr:spPr bwMode="auto">
        <a:xfrm>
          <a:off x="12496800" y="209407125"/>
          <a:ext cx="1908000"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76200</xdr:colOff>
      <xdr:row>105</xdr:row>
      <xdr:rowOff>47625</xdr:rowOff>
    </xdr:from>
    <xdr:to>
      <xdr:col>7</xdr:col>
      <xdr:colOff>2020200</xdr:colOff>
      <xdr:row>105</xdr:row>
      <xdr:rowOff>1991625</xdr:rowOff>
    </xdr:to>
    <xdr:pic>
      <xdr:nvPicPr>
        <xdr:cNvPr id="137" name="Obraz 136">
          <a:extLst>
            <a:ext uri="{FF2B5EF4-FFF2-40B4-BE49-F238E27FC236}">
              <a16:creationId xmlns:a16="http://schemas.microsoft.com/office/drawing/2014/main" id="{66A19227-B6C6-A95B-A57E-B05B133E30B9}"/>
            </a:ext>
          </a:extLst>
        </xdr:cNvPr>
        <xdr:cNvPicPr>
          <a:picLocks noChangeAspect="1" noChangeArrowheads="1"/>
        </xdr:cNvPicPr>
      </xdr:nvPicPr>
      <xdr:blipFill>
        <a:blip xmlns:r="http://schemas.openxmlformats.org/officeDocument/2006/relationships" r:embed="rId83" cstate="print">
          <a:extLst>
            <a:ext uri="{28A0092B-C50C-407E-A947-70E740481C1C}">
              <a14:useLocalDpi xmlns:a14="http://schemas.microsoft.com/office/drawing/2010/main" val="0"/>
            </a:ext>
          </a:extLst>
        </a:blip>
        <a:srcRect/>
        <a:stretch>
          <a:fillRect/>
        </a:stretch>
      </xdr:blipFill>
      <xdr:spPr bwMode="auto">
        <a:xfrm>
          <a:off x="12477750" y="21142642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47625</xdr:colOff>
      <xdr:row>106</xdr:row>
      <xdr:rowOff>38100</xdr:rowOff>
    </xdr:from>
    <xdr:to>
      <xdr:col>7</xdr:col>
      <xdr:colOff>1991625</xdr:colOff>
      <xdr:row>106</xdr:row>
      <xdr:rowOff>1982100</xdr:rowOff>
    </xdr:to>
    <xdr:pic>
      <xdr:nvPicPr>
        <xdr:cNvPr id="138" name="Obraz 137">
          <a:extLst>
            <a:ext uri="{FF2B5EF4-FFF2-40B4-BE49-F238E27FC236}">
              <a16:creationId xmlns:a16="http://schemas.microsoft.com/office/drawing/2014/main" id="{3FAA5C1F-DC55-B4A8-90E8-9DAD27C8FE7A}"/>
            </a:ext>
          </a:extLst>
        </xdr:cNvPr>
        <xdr:cNvPicPr>
          <a:picLocks noChangeAspect="1" noChangeArrowheads="1"/>
        </xdr:cNvPicPr>
      </xdr:nvPicPr>
      <xdr:blipFill>
        <a:blip xmlns:r="http://schemas.openxmlformats.org/officeDocument/2006/relationships" r:embed="rId84" cstate="print">
          <a:extLst>
            <a:ext uri="{28A0092B-C50C-407E-A947-70E740481C1C}">
              <a14:useLocalDpi xmlns:a14="http://schemas.microsoft.com/office/drawing/2010/main" val="0"/>
            </a:ext>
          </a:extLst>
        </a:blip>
        <a:srcRect/>
        <a:stretch>
          <a:fillRect/>
        </a:stretch>
      </xdr:blipFill>
      <xdr:spPr bwMode="auto">
        <a:xfrm>
          <a:off x="12449175" y="21344572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57150</xdr:colOff>
      <xdr:row>107</xdr:row>
      <xdr:rowOff>47625</xdr:rowOff>
    </xdr:from>
    <xdr:to>
      <xdr:col>7</xdr:col>
      <xdr:colOff>2001150</xdr:colOff>
      <xdr:row>107</xdr:row>
      <xdr:rowOff>1991625</xdr:rowOff>
    </xdr:to>
    <xdr:pic>
      <xdr:nvPicPr>
        <xdr:cNvPr id="139" name="Obraz 138">
          <a:extLst>
            <a:ext uri="{FF2B5EF4-FFF2-40B4-BE49-F238E27FC236}">
              <a16:creationId xmlns:a16="http://schemas.microsoft.com/office/drawing/2014/main" id="{AFCC1AD4-7ED7-ED9E-C6A8-9E0A4DF0C788}"/>
            </a:ext>
          </a:extLst>
        </xdr:cNvPr>
        <xdr:cNvPicPr>
          <a:picLocks noChangeAspect="1" noChangeArrowheads="1"/>
        </xdr:cNvPicPr>
      </xdr:nvPicPr>
      <xdr:blipFill>
        <a:blip xmlns:r="http://schemas.openxmlformats.org/officeDocument/2006/relationships" r:embed="rId85" cstate="print">
          <a:extLst>
            <a:ext uri="{28A0092B-C50C-407E-A947-70E740481C1C}">
              <a14:useLocalDpi xmlns:a14="http://schemas.microsoft.com/office/drawing/2010/main" val="0"/>
            </a:ext>
          </a:extLst>
        </a:blip>
        <a:srcRect/>
        <a:stretch>
          <a:fillRect/>
        </a:stretch>
      </xdr:blipFill>
      <xdr:spPr bwMode="auto">
        <a:xfrm>
          <a:off x="12458700" y="21548407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76200</xdr:colOff>
      <xdr:row>108</xdr:row>
      <xdr:rowOff>47625</xdr:rowOff>
    </xdr:from>
    <xdr:to>
      <xdr:col>7</xdr:col>
      <xdr:colOff>2020200</xdr:colOff>
      <xdr:row>108</xdr:row>
      <xdr:rowOff>1991625</xdr:rowOff>
    </xdr:to>
    <xdr:pic>
      <xdr:nvPicPr>
        <xdr:cNvPr id="140" name="Obraz 139">
          <a:extLst>
            <a:ext uri="{FF2B5EF4-FFF2-40B4-BE49-F238E27FC236}">
              <a16:creationId xmlns:a16="http://schemas.microsoft.com/office/drawing/2014/main" id="{C7C23B04-976F-0FBB-4497-60E272251C6D}"/>
            </a:ext>
          </a:extLst>
        </xdr:cNvPr>
        <xdr:cNvPicPr>
          <a:picLocks noChangeAspect="1" noChangeArrowheads="1"/>
        </xdr:cNvPicPr>
      </xdr:nvPicPr>
      <xdr:blipFill>
        <a:blip xmlns:r="http://schemas.openxmlformats.org/officeDocument/2006/relationships" r:embed="rId86" cstate="print">
          <a:extLst>
            <a:ext uri="{28A0092B-C50C-407E-A947-70E740481C1C}">
              <a14:useLocalDpi xmlns:a14="http://schemas.microsoft.com/office/drawing/2010/main" val="0"/>
            </a:ext>
          </a:extLst>
        </a:blip>
        <a:srcRect/>
        <a:stretch>
          <a:fillRect/>
        </a:stretch>
      </xdr:blipFill>
      <xdr:spPr bwMode="auto">
        <a:xfrm>
          <a:off x="12477750" y="2175129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57150</xdr:colOff>
      <xdr:row>109</xdr:row>
      <xdr:rowOff>38100</xdr:rowOff>
    </xdr:from>
    <xdr:to>
      <xdr:col>7</xdr:col>
      <xdr:colOff>2019150</xdr:colOff>
      <xdr:row>109</xdr:row>
      <xdr:rowOff>2000100</xdr:rowOff>
    </xdr:to>
    <xdr:pic>
      <xdr:nvPicPr>
        <xdr:cNvPr id="141" name="Obraz 140">
          <a:extLst>
            <a:ext uri="{FF2B5EF4-FFF2-40B4-BE49-F238E27FC236}">
              <a16:creationId xmlns:a16="http://schemas.microsoft.com/office/drawing/2014/main" id="{26AD6F1F-495F-9A19-2E47-5E70B919D683}"/>
            </a:ext>
          </a:extLst>
        </xdr:cNvPr>
        <xdr:cNvPicPr>
          <a:picLocks noChangeAspect="1" noChangeArrowheads="1"/>
        </xdr:cNvPicPr>
      </xdr:nvPicPr>
      <xdr:blipFill>
        <a:blip xmlns:r="http://schemas.openxmlformats.org/officeDocument/2006/relationships" r:embed="rId87" cstate="print">
          <a:extLst>
            <a:ext uri="{28A0092B-C50C-407E-A947-70E740481C1C}">
              <a14:useLocalDpi xmlns:a14="http://schemas.microsoft.com/office/drawing/2010/main" val="0"/>
            </a:ext>
          </a:extLst>
        </a:blip>
        <a:srcRect/>
        <a:stretch>
          <a:fillRect/>
        </a:stretch>
      </xdr:blipFill>
      <xdr:spPr bwMode="auto">
        <a:xfrm>
          <a:off x="12458700" y="219532200"/>
          <a:ext cx="1962000" cy="19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110</xdr:row>
      <xdr:rowOff>47625</xdr:rowOff>
    </xdr:from>
    <xdr:to>
      <xdr:col>7</xdr:col>
      <xdr:colOff>2010675</xdr:colOff>
      <xdr:row>110</xdr:row>
      <xdr:rowOff>1991625</xdr:rowOff>
    </xdr:to>
    <xdr:pic>
      <xdr:nvPicPr>
        <xdr:cNvPr id="142" name="Obraz 141">
          <a:extLst>
            <a:ext uri="{FF2B5EF4-FFF2-40B4-BE49-F238E27FC236}">
              <a16:creationId xmlns:a16="http://schemas.microsoft.com/office/drawing/2014/main" id="{D5E20E0C-B6C4-4C45-F0D0-557C248AC809}"/>
            </a:ext>
          </a:extLst>
        </xdr:cNvPr>
        <xdr:cNvPicPr>
          <a:picLocks noChangeAspect="1" noChangeArrowheads="1"/>
        </xdr:cNvPicPr>
      </xdr:nvPicPr>
      <xdr:blipFill>
        <a:blip xmlns:r="http://schemas.openxmlformats.org/officeDocument/2006/relationships" r:embed="rId88" cstate="print">
          <a:extLst>
            <a:ext uri="{28A0092B-C50C-407E-A947-70E740481C1C}">
              <a14:useLocalDpi xmlns:a14="http://schemas.microsoft.com/office/drawing/2010/main" val="0"/>
            </a:ext>
          </a:extLst>
        </a:blip>
        <a:srcRect/>
        <a:stretch>
          <a:fillRect/>
        </a:stretch>
      </xdr:blipFill>
      <xdr:spPr bwMode="auto">
        <a:xfrm>
          <a:off x="12468225" y="22157055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111</xdr:row>
      <xdr:rowOff>47625</xdr:rowOff>
    </xdr:from>
    <xdr:to>
      <xdr:col>7</xdr:col>
      <xdr:colOff>2010675</xdr:colOff>
      <xdr:row>111</xdr:row>
      <xdr:rowOff>1991625</xdr:rowOff>
    </xdr:to>
    <xdr:pic>
      <xdr:nvPicPr>
        <xdr:cNvPr id="143" name="Obraz 142">
          <a:extLst>
            <a:ext uri="{FF2B5EF4-FFF2-40B4-BE49-F238E27FC236}">
              <a16:creationId xmlns:a16="http://schemas.microsoft.com/office/drawing/2014/main" id="{694B0240-3F61-C3D7-064A-36806F86F804}"/>
            </a:ext>
          </a:extLst>
        </xdr:cNvPr>
        <xdr:cNvPicPr>
          <a:picLocks noChangeAspect="1" noChangeArrowheads="1"/>
        </xdr:cNvPicPr>
      </xdr:nvPicPr>
      <xdr:blipFill>
        <a:blip xmlns:r="http://schemas.openxmlformats.org/officeDocument/2006/relationships" r:embed="rId89" cstate="print">
          <a:extLst>
            <a:ext uri="{28A0092B-C50C-407E-A947-70E740481C1C}">
              <a14:useLocalDpi xmlns:a14="http://schemas.microsoft.com/office/drawing/2010/main" val="0"/>
            </a:ext>
          </a:extLst>
        </a:blip>
        <a:srcRect/>
        <a:stretch>
          <a:fillRect/>
        </a:stretch>
      </xdr:blipFill>
      <xdr:spPr bwMode="auto">
        <a:xfrm>
          <a:off x="12468225" y="22359937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47625</xdr:colOff>
      <xdr:row>112</xdr:row>
      <xdr:rowOff>57150</xdr:rowOff>
    </xdr:from>
    <xdr:to>
      <xdr:col>7</xdr:col>
      <xdr:colOff>1991625</xdr:colOff>
      <xdr:row>112</xdr:row>
      <xdr:rowOff>2001150</xdr:rowOff>
    </xdr:to>
    <xdr:pic>
      <xdr:nvPicPr>
        <xdr:cNvPr id="144" name="Obraz 143">
          <a:extLst>
            <a:ext uri="{FF2B5EF4-FFF2-40B4-BE49-F238E27FC236}">
              <a16:creationId xmlns:a16="http://schemas.microsoft.com/office/drawing/2014/main" id="{1CF3161D-C5E7-1493-7F3E-1707C26FB56B}"/>
            </a:ext>
          </a:extLst>
        </xdr:cNvPr>
        <xdr:cNvPicPr>
          <a:picLocks noChangeAspect="1" noChangeArrowheads="1"/>
        </xdr:cNvPicPr>
      </xdr:nvPicPr>
      <xdr:blipFill>
        <a:blip xmlns:r="http://schemas.openxmlformats.org/officeDocument/2006/relationships" r:embed="rId90" cstate="print">
          <a:extLst>
            <a:ext uri="{28A0092B-C50C-407E-A947-70E740481C1C}">
              <a14:useLocalDpi xmlns:a14="http://schemas.microsoft.com/office/drawing/2010/main" val="0"/>
            </a:ext>
          </a:extLst>
        </a:blip>
        <a:srcRect/>
        <a:stretch>
          <a:fillRect/>
        </a:stretch>
      </xdr:blipFill>
      <xdr:spPr bwMode="auto">
        <a:xfrm>
          <a:off x="12449175" y="22563772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57150</xdr:colOff>
      <xdr:row>113</xdr:row>
      <xdr:rowOff>57150</xdr:rowOff>
    </xdr:from>
    <xdr:to>
      <xdr:col>7</xdr:col>
      <xdr:colOff>2001150</xdr:colOff>
      <xdr:row>113</xdr:row>
      <xdr:rowOff>2001150</xdr:rowOff>
    </xdr:to>
    <xdr:pic>
      <xdr:nvPicPr>
        <xdr:cNvPr id="145" name="Obraz 144">
          <a:extLst>
            <a:ext uri="{FF2B5EF4-FFF2-40B4-BE49-F238E27FC236}">
              <a16:creationId xmlns:a16="http://schemas.microsoft.com/office/drawing/2014/main" id="{B31611BD-D769-219E-FA87-57233AAF947F}"/>
            </a:ext>
          </a:extLst>
        </xdr:cNvPr>
        <xdr:cNvPicPr>
          <a:picLocks noChangeAspect="1" noChangeArrowheads="1"/>
        </xdr:cNvPicPr>
      </xdr:nvPicPr>
      <xdr:blipFill>
        <a:blip xmlns:r="http://schemas.openxmlformats.org/officeDocument/2006/relationships" r:embed="rId91" cstate="print">
          <a:extLst>
            <a:ext uri="{28A0092B-C50C-407E-A947-70E740481C1C}">
              <a14:useLocalDpi xmlns:a14="http://schemas.microsoft.com/office/drawing/2010/main" val="0"/>
            </a:ext>
          </a:extLst>
        </a:blip>
        <a:srcRect/>
        <a:stretch>
          <a:fillRect/>
        </a:stretch>
      </xdr:blipFill>
      <xdr:spPr bwMode="auto">
        <a:xfrm>
          <a:off x="12458700" y="22766655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47625</xdr:colOff>
      <xdr:row>114</xdr:row>
      <xdr:rowOff>38100</xdr:rowOff>
    </xdr:from>
    <xdr:to>
      <xdr:col>7</xdr:col>
      <xdr:colOff>1991625</xdr:colOff>
      <xdr:row>114</xdr:row>
      <xdr:rowOff>1982100</xdr:rowOff>
    </xdr:to>
    <xdr:pic>
      <xdr:nvPicPr>
        <xdr:cNvPr id="146" name="Obraz 145">
          <a:extLst>
            <a:ext uri="{FF2B5EF4-FFF2-40B4-BE49-F238E27FC236}">
              <a16:creationId xmlns:a16="http://schemas.microsoft.com/office/drawing/2014/main" id="{B6515042-FACB-B5FE-95A9-52532C05D239}"/>
            </a:ext>
          </a:extLst>
        </xdr:cNvPr>
        <xdr:cNvPicPr>
          <a:picLocks noChangeAspect="1" noChangeArrowheads="1"/>
        </xdr:cNvPicPr>
      </xdr:nvPicPr>
      <xdr:blipFill>
        <a:blip xmlns:r="http://schemas.openxmlformats.org/officeDocument/2006/relationships" r:embed="rId92" cstate="print">
          <a:extLst>
            <a:ext uri="{28A0092B-C50C-407E-A947-70E740481C1C}">
              <a14:useLocalDpi xmlns:a14="http://schemas.microsoft.com/office/drawing/2010/main" val="0"/>
            </a:ext>
          </a:extLst>
        </a:blip>
        <a:srcRect/>
        <a:stretch>
          <a:fillRect/>
        </a:stretch>
      </xdr:blipFill>
      <xdr:spPr bwMode="auto">
        <a:xfrm>
          <a:off x="12449175" y="22967632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85725</xdr:colOff>
      <xdr:row>115</xdr:row>
      <xdr:rowOff>28575</xdr:rowOff>
    </xdr:from>
    <xdr:to>
      <xdr:col>7</xdr:col>
      <xdr:colOff>2029725</xdr:colOff>
      <xdr:row>115</xdr:row>
      <xdr:rowOff>1972575</xdr:rowOff>
    </xdr:to>
    <xdr:pic>
      <xdr:nvPicPr>
        <xdr:cNvPr id="147" name="Obraz 146">
          <a:extLst>
            <a:ext uri="{FF2B5EF4-FFF2-40B4-BE49-F238E27FC236}">
              <a16:creationId xmlns:a16="http://schemas.microsoft.com/office/drawing/2014/main" id="{73FC3C75-2C14-50B6-72A7-A94CC89305B2}"/>
            </a:ext>
          </a:extLst>
        </xdr:cNvPr>
        <xdr:cNvPicPr>
          <a:picLocks noChangeAspect="1" noChangeArrowheads="1"/>
        </xdr:cNvPicPr>
      </xdr:nvPicPr>
      <xdr:blipFill>
        <a:blip xmlns:r="http://schemas.openxmlformats.org/officeDocument/2006/relationships" r:embed="rId93" cstate="print">
          <a:extLst>
            <a:ext uri="{28A0092B-C50C-407E-A947-70E740481C1C}">
              <a14:useLocalDpi xmlns:a14="http://schemas.microsoft.com/office/drawing/2010/main" val="0"/>
            </a:ext>
          </a:extLst>
        </a:blip>
        <a:srcRect/>
        <a:stretch>
          <a:fillRect/>
        </a:stretch>
      </xdr:blipFill>
      <xdr:spPr bwMode="auto">
        <a:xfrm>
          <a:off x="12487275" y="23169562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76200</xdr:colOff>
      <xdr:row>116</xdr:row>
      <xdr:rowOff>266700</xdr:rowOff>
    </xdr:from>
    <xdr:to>
      <xdr:col>7</xdr:col>
      <xdr:colOff>2020200</xdr:colOff>
      <xdr:row>116</xdr:row>
      <xdr:rowOff>1594310</xdr:rowOff>
    </xdr:to>
    <xdr:pic>
      <xdr:nvPicPr>
        <xdr:cNvPr id="148" name="Obraz 147">
          <a:extLst>
            <a:ext uri="{FF2B5EF4-FFF2-40B4-BE49-F238E27FC236}">
              <a16:creationId xmlns:a16="http://schemas.microsoft.com/office/drawing/2014/main" id="{DCC175A0-8DC5-86DD-1AEF-83B87C48FBCC}"/>
            </a:ext>
          </a:extLst>
        </xdr:cNvPr>
        <xdr:cNvPicPr>
          <a:picLocks noChangeAspect="1" noChangeArrowheads="1"/>
        </xdr:cNvPicPr>
      </xdr:nvPicPr>
      <xdr:blipFill>
        <a:blip xmlns:r="http://schemas.openxmlformats.org/officeDocument/2006/relationships" r:embed="rId94" cstate="print">
          <a:extLst>
            <a:ext uri="{28A0092B-C50C-407E-A947-70E740481C1C}">
              <a14:useLocalDpi xmlns:a14="http://schemas.microsoft.com/office/drawing/2010/main" val="0"/>
            </a:ext>
          </a:extLst>
        </a:blip>
        <a:srcRect/>
        <a:stretch>
          <a:fillRect/>
        </a:stretch>
      </xdr:blipFill>
      <xdr:spPr bwMode="auto">
        <a:xfrm>
          <a:off x="12477750" y="233962575"/>
          <a:ext cx="1944000" cy="13276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104775</xdr:colOff>
      <xdr:row>117</xdr:row>
      <xdr:rowOff>28575</xdr:rowOff>
    </xdr:from>
    <xdr:to>
      <xdr:col>7</xdr:col>
      <xdr:colOff>2048775</xdr:colOff>
      <xdr:row>117</xdr:row>
      <xdr:rowOff>1972575</xdr:rowOff>
    </xdr:to>
    <xdr:pic>
      <xdr:nvPicPr>
        <xdr:cNvPr id="149" name="Obraz 148">
          <a:extLst>
            <a:ext uri="{FF2B5EF4-FFF2-40B4-BE49-F238E27FC236}">
              <a16:creationId xmlns:a16="http://schemas.microsoft.com/office/drawing/2014/main" id="{9EB60167-E4C2-0C31-630C-6C33773F18D9}"/>
            </a:ext>
          </a:extLst>
        </xdr:cNvPr>
        <xdr:cNvPicPr>
          <a:picLocks noChangeAspect="1" noChangeArrowheads="1"/>
        </xdr:cNvPicPr>
      </xdr:nvPicPr>
      <xdr:blipFill>
        <a:blip xmlns:r="http://schemas.openxmlformats.org/officeDocument/2006/relationships" r:embed="rId95" cstate="print">
          <a:extLst>
            <a:ext uri="{28A0092B-C50C-407E-A947-70E740481C1C}">
              <a14:useLocalDpi xmlns:a14="http://schemas.microsoft.com/office/drawing/2010/main" val="0"/>
            </a:ext>
          </a:extLst>
        </a:blip>
        <a:srcRect/>
        <a:stretch>
          <a:fillRect/>
        </a:stretch>
      </xdr:blipFill>
      <xdr:spPr bwMode="auto">
        <a:xfrm>
          <a:off x="12506325" y="23575327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47625</xdr:colOff>
      <xdr:row>120</xdr:row>
      <xdr:rowOff>66675</xdr:rowOff>
    </xdr:from>
    <xdr:to>
      <xdr:col>7</xdr:col>
      <xdr:colOff>1991625</xdr:colOff>
      <xdr:row>120</xdr:row>
      <xdr:rowOff>2010675</xdr:rowOff>
    </xdr:to>
    <xdr:pic>
      <xdr:nvPicPr>
        <xdr:cNvPr id="150" name="Obraz 149">
          <a:extLst>
            <a:ext uri="{FF2B5EF4-FFF2-40B4-BE49-F238E27FC236}">
              <a16:creationId xmlns:a16="http://schemas.microsoft.com/office/drawing/2014/main" id="{14DA5F6B-DA99-D74D-AA1C-7B82EED4D238}"/>
            </a:ext>
          </a:extLst>
        </xdr:cNvPr>
        <xdr:cNvPicPr>
          <a:picLocks noChangeAspect="1" noChangeArrowheads="1"/>
        </xdr:cNvPicPr>
      </xdr:nvPicPr>
      <xdr:blipFill>
        <a:blip xmlns:r="http://schemas.openxmlformats.org/officeDocument/2006/relationships" r:embed="rId96" cstate="print">
          <a:extLst>
            <a:ext uri="{28A0092B-C50C-407E-A947-70E740481C1C}">
              <a14:useLocalDpi xmlns:a14="http://schemas.microsoft.com/office/drawing/2010/main" val="0"/>
            </a:ext>
          </a:extLst>
        </a:blip>
        <a:srcRect/>
        <a:stretch>
          <a:fillRect/>
        </a:stretch>
      </xdr:blipFill>
      <xdr:spPr bwMode="auto">
        <a:xfrm>
          <a:off x="12449175" y="24187785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76200</xdr:colOff>
      <xdr:row>121</xdr:row>
      <xdr:rowOff>38100</xdr:rowOff>
    </xdr:from>
    <xdr:to>
      <xdr:col>7</xdr:col>
      <xdr:colOff>2020200</xdr:colOff>
      <xdr:row>121</xdr:row>
      <xdr:rowOff>1982100</xdr:rowOff>
    </xdr:to>
    <xdr:pic>
      <xdr:nvPicPr>
        <xdr:cNvPr id="151" name="Obraz 150">
          <a:extLst>
            <a:ext uri="{FF2B5EF4-FFF2-40B4-BE49-F238E27FC236}">
              <a16:creationId xmlns:a16="http://schemas.microsoft.com/office/drawing/2014/main" id="{4F70A989-8D55-A2D3-7495-B5085F2CE36C}"/>
            </a:ext>
          </a:extLst>
        </xdr:cNvPr>
        <xdr:cNvPicPr>
          <a:picLocks noChangeAspect="1" noChangeArrowheads="1"/>
        </xdr:cNvPicPr>
      </xdr:nvPicPr>
      <xdr:blipFill>
        <a:blip xmlns:r="http://schemas.openxmlformats.org/officeDocument/2006/relationships" r:embed="rId97" cstate="print">
          <a:extLst>
            <a:ext uri="{28A0092B-C50C-407E-A947-70E740481C1C}">
              <a14:useLocalDpi xmlns:a14="http://schemas.microsoft.com/office/drawing/2010/main" val="0"/>
            </a:ext>
          </a:extLst>
        </a:blip>
        <a:srcRect/>
        <a:stretch>
          <a:fillRect/>
        </a:stretch>
      </xdr:blipFill>
      <xdr:spPr bwMode="auto">
        <a:xfrm>
          <a:off x="12477750" y="2438781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122</xdr:row>
      <xdr:rowOff>47625</xdr:rowOff>
    </xdr:from>
    <xdr:to>
      <xdr:col>7</xdr:col>
      <xdr:colOff>2010675</xdr:colOff>
      <xdr:row>122</xdr:row>
      <xdr:rowOff>1991625</xdr:rowOff>
    </xdr:to>
    <xdr:pic>
      <xdr:nvPicPr>
        <xdr:cNvPr id="152" name="Obraz 151">
          <a:extLst>
            <a:ext uri="{FF2B5EF4-FFF2-40B4-BE49-F238E27FC236}">
              <a16:creationId xmlns:a16="http://schemas.microsoft.com/office/drawing/2014/main" id="{E7D8E035-ECE2-A474-B2EC-77C8945F30F9}"/>
            </a:ext>
          </a:extLst>
        </xdr:cNvPr>
        <xdr:cNvPicPr>
          <a:picLocks noChangeAspect="1" noChangeArrowheads="1"/>
        </xdr:cNvPicPr>
      </xdr:nvPicPr>
      <xdr:blipFill>
        <a:blip xmlns:r="http://schemas.openxmlformats.org/officeDocument/2006/relationships" r:embed="rId98" cstate="print">
          <a:extLst>
            <a:ext uri="{28A0092B-C50C-407E-A947-70E740481C1C}">
              <a14:useLocalDpi xmlns:a14="http://schemas.microsoft.com/office/drawing/2010/main" val="0"/>
            </a:ext>
          </a:extLst>
        </a:blip>
        <a:srcRect/>
        <a:stretch>
          <a:fillRect/>
        </a:stretch>
      </xdr:blipFill>
      <xdr:spPr bwMode="auto">
        <a:xfrm>
          <a:off x="12468225" y="24591645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76200</xdr:colOff>
      <xdr:row>126</xdr:row>
      <xdr:rowOff>47625</xdr:rowOff>
    </xdr:from>
    <xdr:to>
      <xdr:col>7</xdr:col>
      <xdr:colOff>2020200</xdr:colOff>
      <xdr:row>126</xdr:row>
      <xdr:rowOff>1991625</xdr:rowOff>
    </xdr:to>
    <xdr:pic>
      <xdr:nvPicPr>
        <xdr:cNvPr id="153" name="Obraz 152">
          <a:extLst>
            <a:ext uri="{FF2B5EF4-FFF2-40B4-BE49-F238E27FC236}">
              <a16:creationId xmlns:a16="http://schemas.microsoft.com/office/drawing/2014/main" id="{4FCAC69D-26BD-E4C1-E614-22384984E7B4}"/>
            </a:ext>
          </a:extLst>
        </xdr:cNvPr>
        <xdr:cNvPicPr>
          <a:picLocks noChangeAspect="1" noChangeArrowheads="1"/>
        </xdr:cNvPicPr>
      </xdr:nvPicPr>
      <xdr:blipFill>
        <a:blip xmlns:r="http://schemas.openxmlformats.org/officeDocument/2006/relationships" r:embed="rId99" cstate="print">
          <a:extLst>
            <a:ext uri="{28A0092B-C50C-407E-A947-70E740481C1C}">
              <a14:useLocalDpi xmlns:a14="http://schemas.microsoft.com/office/drawing/2010/main" val="0"/>
            </a:ext>
          </a:extLst>
        </a:blip>
        <a:srcRect/>
        <a:stretch>
          <a:fillRect/>
        </a:stretch>
      </xdr:blipFill>
      <xdr:spPr bwMode="auto">
        <a:xfrm>
          <a:off x="12477750" y="25403175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57150</xdr:colOff>
      <xdr:row>127</xdr:row>
      <xdr:rowOff>28575</xdr:rowOff>
    </xdr:from>
    <xdr:to>
      <xdr:col>7</xdr:col>
      <xdr:colOff>2001150</xdr:colOff>
      <xdr:row>127</xdr:row>
      <xdr:rowOff>1972575</xdr:rowOff>
    </xdr:to>
    <xdr:pic>
      <xdr:nvPicPr>
        <xdr:cNvPr id="154" name="Obraz 153">
          <a:extLst>
            <a:ext uri="{FF2B5EF4-FFF2-40B4-BE49-F238E27FC236}">
              <a16:creationId xmlns:a16="http://schemas.microsoft.com/office/drawing/2014/main" id="{B5FF9EF2-87A0-4621-9A37-0DFEE698E822}"/>
            </a:ext>
          </a:extLst>
        </xdr:cNvPr>
        <xdr:cNvPicPr>
          <a:picLocks noChangeAspect="1" noChangeArrowheads="1"/>
        </xdr:cNvPicPr>
      </xdr:nvPicPr>
      <xdr:blipFill>
        <a:blip xmlns:r="http://schemas.openxmlformats.org/officeDocument/2006/relationships" r:embed="rId99" cstate="print">
          <a:extLst>
            <a:ext uri="{28A0092B-C50C-407E-A947-70E740481C1C}">
              <a14:useLocalDpi xmlns:a14="http://schemas.microsoft.com/office/drawing/2010/main" val="0"/>
            </a:ext>
          </a:extLst>
        </a:blip>
        <a:srcRect/>
        <a:stretch>
          <a:fillRect/>
        </a:stretch>
      </xdr:blipFill>
      <xdr:spPr bwMode="auto">
        <a:xfrm>
          <a:off x="12458700" y="25604152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128</xdr:row>
      <xdr:rowOff>47625</xdr:rowOff>
    </xdr:from>
    <xdr:to>
      <xdr:col>7</xdr:col>
      <xdr:colOff>2010675</xdr:colOff>
      <xdr:row>128</xdr:row>
      <xdr:rowOff>1991625</xdr:rowOff>
    </xdr:to>
    <xdr:pic>
      <xdr:nvPicPr>
        <xdr:cNvPr id="155" name="Obraz 154">
          <a:extLst>
            <a:ext uri="{FF2B5EF4-FFF2-40B4-BE49-F238E27FC236}">
              <a16:creationId xmlns:a16="http://schemas.microsoft.com/office/drawing/2014/main" id="{45FB7B37-3020-4A06-825C-A345BF7349A8}"/>
            </a:ext>
          </a:extLst>
        </xdr:cNvPr>
        <xdr:cNvPicPr>
          <a:picLocks noChangeAspect="1" noChangeArrowheads="1"/>
        </xdr:cNvPicPr>
      </xdr:nvPicPr>
      <xdr:blipFill>
        <a:blip xmlns:r="http://schemas.openxmlformats.org/officeDocument/2006/relationships" r:embed="rId99" cstate="print">
          <a:extLst>
            <a:ext uri="{28A0092B-C50C-407E-A947-70E740481C1C}">
              <a14:useLocalDpi xmlns:a14="http://schemas.microsoft.com/office/drawing/2010/main" val="0"/>
            </a:ext>
          </a:extLst>
        </a:blip>
        <a:srcRect/>
        <a:stretch>
          <a:fillRect/>
        </a:stretch>
      </xdr:blipFill>
      <xdr:spPr bwMode="auto">
        <a:xfrm>
          <a:off x="12468225" y="2580894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129</xdr:row>
      <xdr:rowOff>38100</xdr:rowOff>
    </xdr:from>
    <xdr:to>
      <xdr:col>7</xdr:col>
      <xdr:colOff>2010675</xdr:colOff>
      <xdr:row>129</xdr:row>
      <xdr:rowOff>1982100</xdr:rowOff>
    </xdr:to>
    <xdr:pic>
      <xdr:nvPicPr>
        <xdr:cNvPr id="156" name="Obraz 155">
          <a:extLst>
            <a:ext uri="{FF2B5EF4-FFF2-40B4-BE49-F238E27FC236}">
              <a16:creationId xmlns:a16="http://schemas.microsoft.com/office/drawing/2014/main" id="{1673AB0D-B258-AE93-20E7-70B78C12BDA8}"/>
            </a:ext>
          </a:extLst>
        </xdr:cNvPr>
        <xdr:cNvPicPr>
          <a:picLocks noChangeAspect="1" noChangeArrowheads="1"/>
        </xdr:cNvPicPr>
      </xdr:nvPicPr>
      <xdr:blipFill>
        <a:blip xmlns:r="http://schemas.openxmlformats.org/officeDocument/2006/relationships" r:embed="rId100" cstate="print">
          <a:extLst>
            <a:ext uri="{28A0092B-C50C-407E-A947-70E740481C1C}">
              <a14:useLocalDpi xmlns:a14="http://schemas.microsoft.com/office/drawing/2010/main" val="0"/>
            </a:ext>
          </a:extLst>
        </a:blip>
        <a:srcRect/>
        <a:stretch>
          <a:fillRect/>
        </a:stretch>
      </xdr:blipFill>
      <xdr:spPr bwMode="auto">
        <a:xfrm>
          <a:off x="12468225" y="2601087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47625</xdr:colOff>
      <xdr:row>130</xdr:row>
      <xdr:rowOff>38100</xdr:rowOff>
    </xdr:from>
    <xdr:to>
      <xdr:col>7</xdr:col>
      <xdr:colOff>1991625</xdr:colOff>
      <xdr:row>130</xdr:row>
      <xdr:rowOff>1982100</xdr:rowOff>
    </xdr:to>
    <xdr:pic>
      <xdr:nvPicPr>
        <xdr:cNvPr id="157" name="Obraz 156">
          <a:extLst>
            <a:ext uri="{FF2B5EF4-FFF2-40B4-BE49-F238E27FC236}">
              <a16:creationId xmlns:a16="http://schemas.microsoft.com/office/drawing/2014/main" id="{8FBF8FE1-8C46-D378-9DC3-87049EC2A2D6}"/>
            </a:ext>
          </a:extLst>
        </xdr:cNvPr>
        <xdr:cNvPicPr>
          <a:picLocks noChangeAspect="1" noChangeArrowheads="1"/>
        </xdr:cNvPicPr>
      </xdr:nvPicPr>
      <xdr:blipFill>
        <a:blip xmlns:r="http://schemas.openxmlformats.org/officeDocument/2006/relationships" r:embed="rId101" cstate="print">
          <a:extLst>
            <a:ext uri="{28A0092B-C50C-407E-A947-70E740481C1C}">
              <a14:useLocalDpi xmlns:a14="http://schemas.microsoft.com/office/drawing/2010/main" val="0"/>
            </a:ext>
          </a:extLst>
        </a:blip>
        <a:srcRect/>
        <a:stretch>
          <a:fillRect/>
        </a:stretch>
      </xdr:blipFill>
      <xdr:spPr bwMode="auto">
        <a:xfrm>
          <a:off x="12449175" y="26213752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47625</xdr:colOff>
      <xdr:row>131</xdr:row>
      <xdr:rowOff>28575</xdr:rowOff>
    </xdr:from>
    <xdr:to>
      <xdr:col>7</xdr:col>
      <xdr:colOff>1991625</xdr:colOff>
      <xdr:row>131</xdr:row>
      <xdr:rowOff>1972575</xdr:rowOff>
    </xdr:to>
    <xdr:pic>
      <xdr:nvPicPr>
        <xdr:cNvPr id="158" name="Obraz 157">
          <a:extLst>
            <a:ext uri="{FF2B5EF4-FFF2-40B4-BE49-F238E27FC236}">
              <a16:creationId xmlns:a16="http://schemas.microsoft.com/office/drawing/2014/main" id="{71BBE308-A138-C800-6698-C07F1C7F9589}"/>
            </a:ext>
          </a:extLst>
        </xdr:cNvPr>
        <xdr:cNvPicPr>
          <a:picLocks noChangeAspect="1" noChangeArrowheads="1"/>
        </xdr:cNvPicPr>
      </xdr:nvPicPr>
      <xdr:blipFill>
        <a:blip xmlns:r="http://schemas.openxmlformats.org/officeDocument/2006/relationships" r:embed="rId102" cstate="print">
          <a:extLst>
            <a:ext uri="{28A0092B-C50C-407E-A947-70E740481C1C}">
              <a14:useLocalDpi xmlns:a14="http://schemas.microsoft.com/office/drawing/2010/main" val="0"/>
            </a:ext>
          </a:extLst>
        </a:blip>
        <a:srcRect/>
        <a:stretch>
          <a:fillRect/>
        </a:stretch>
      </xdr:blipFill>
      <xdr:spPr bwMode="auto">
        <a:xfrm>
          <a:off x="12449175" y="26415682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47625</xdr:colOff>
      <xdr:row>132</xdr:row>
      <xdr:rowOff>57150</xdr:rowOff>
    </xdr:from>
    <xdr:to>
      <xdr:col>7</xdr:col>
      <xdr:colOff>1991625</xdr:colOff>
      <xdr:row>132</xdr:row>
      <xdr:rowOff>2001150</xdr:rowOff>
    </xdr:to>
    <xdr:pic>
      <xdr:nvPicPr>
        <xdr:cNvPr id="159" name="Obraz 158">
          <a:extLst>
            <a:ext uri="{FF2B5EF4-FFF2-40B4-BE49-F238E27FC236}">
              <a16:creationId xmlns:a16="http://schemas.microsoft.com/office/drawing/2014/main" id="{45917D69-6A0E-3E8F-1D22-81C7572D0735}"/>
            </a:ext>
          </a:extLst>
        </xdr:cNvPr>
        <xdr:cNvPicPr>
          <a:picLocks noChangeAspect="1" noChangeArrowheads="1"/>
        </xdr:cNvPicPr>
      </xdr:nvPicPr>
      <xdr:blipFill>
        <a:blip xmlns:r="http://schemas.openxmlformats.org/officeDocument/2006/relationships" r:embed="rId103" cstate="print">
          <a:extLst>
            <a:ext uri="{28A0092B-C50C-407E-A947-70E740481C1C}">
              <a14:useLocalDpi xmlns:a14="http://schemas.microsoft.com/office/drawing/2010/main" val="0"/>
            </a:ext>
          </a:extLst>
        </a:blip>
        <a:srcRect/>
        <a:stretch>
          <a:fillRect/>
        </a:stretch>
      </xdr:blipFill>
      <xdr:spPr bwMode="auto">
        <a:xfrm>
          <a:off x="12449175" y="26621422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133</xdr:row>
      <xdr:rowOff>9525</xdr:rowOff>
    </xdr:from>
    <xdr:to>
      <xdr:col>7</xdr:col>
      <xdr:colOff>2010675</xdr:colOff>
      <xdr:row>133</xdr:row>
      <xdr:rowOff>1953525</xdr:rowOff>
    </xdr:to>
    <xdr:pic>
      <xdr:nvPicPr>
        <xdr:cNvPr id="160" name="Obraz 159">
          <a:extLst>
            <a:ext uri="{FF2B5EF4-FFF2-40B4-BE49-F238E27FC236}">
              <a16:creationId xmlns:a16="http://schemas.microsoft.com/office/drawing/2014/main" id="{7E7A3980-B474-41D7-CBC2-0F95AF6D6B75}"/>
            </a:ext>
          </a:extLst>
        </xdr:cNvPr>
        <xdr:cNvPicPr>
          <a:picLocks noChangeAspect="1" noChangeArrowheads="1"/>
        </xdr:cNvPicPr>
      </xdr:nvPicPr>
      <xdr:blipFill>
        <a:blip xmlns:r="http://schemas.openxmlformats.org/officeDocument/2006/relationships" r:embed="rId104" cstate="print">
          <a:extLst>
            <a:ext uri="{28A0092B-C50C-407E-A947-70E740481C1C}">
              <a14:useLocalDpi xmlns:a14="http://schemas.microsoft.com/office/drawing/2010/main" val="0"/>
            </a:ext>
          </a:extLst>
        </a:blip>
        <a:srcRect/>
        <a:stretch>
          <a:fillRect/>
        </a:stretch>
      </xdr:blipFill>
      <xdr:spPr bwMode="auto">
        <a:xfrm>
          <a:off x="12468225" y="26819542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134</xdr:row>
      <xdr:rowOff>38100</xdr:rowOff>
    </xdr:from>
    <xdr:to>
      <xdr:col>7</xdr:col>
      <xdr:colOff>2010675</xdr:colOff>
      <xdr:row>134</xdr:row>
      <xdr:rowOff>1982100</xdr:rowOff>
    </xdr:to>
    <xdr:pic>
      <xdr:nvPicPr>
        <xdr:cNvPr id="161" name="Obraz 160">
          <a:extLst>
            <a:ext uri="{FF2B5EF4-FFF2-40B4-BE49-F238E27FC236}">
              <a16:creationId xmlns:a16="http://schemas.microsoft.com/office/drawing/2014/main" id="{77787AE5-7B28-B941-05D8-70305B04074E}"/>
            </a:ext>
          </a:extLst>
        </xdr:cNvPr>
        <xdr:cNvPicPr>
          <a:picLocks noChangeAspect="1" noChangeArrowheads="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a:fillRect/>
        </a:stretch>
      </xdr:blipFill>
      <xdr:spPr bwMode="auto">
        <a:xfrm>
          <a:off x="12468225" y="27025282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76200</xdr:colOff>
      <xdr:row>135</xdr:row>
      <xdr:rowOff>47625</xdr:rowOff>
    </xdr:from>
    <xdr:to>
      <xdr:col>7</xdr:col>
      <xdr:colOff>2020200</xdr:colOff>
      <xdr:row>135</xdr:row>
      <xdr:rowOff>1991625</xdr:rowOff>
    </xdr:to>
    <xdr:pic>
      <xdr:nvPicPr>
        <xdr:cNvPr id="162" name="Obraz 161">
          <a:extLst>
            <a:ext uri="{FF2B5EF4-FFF2-40B4-BE49-F238E27FC236}">
              <a16:creationId xmlns:a16="http://schemas.microsoft.com/office/drawing/2014/main" id="{92744B02-5490-4462-89B3-74D184662C5F}"/>
            </a:ext>
          </a:extLst>
        </xdr:cNvPr>
        <xdr:cNvPicPr>
          <a:picLocks noChangeAspect="1" noChangeArrowheads="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a:fillRect/>
        </a:stretch>
      </xdr:blipFill>
      <xdr:spPr bwMode="auto">
        <a:xfrm>
          <a:off x="12477750" y="27229117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136</xdr:row>
      <xdr:rowOff>66675</xdr:rowOff>
    </xdr:from>
    <xdr:to>
      <xdr:col>7</xdr:col>
      <xdr:colOff>2010675</xdr:colOff>
      <xdr:row>136</xdr:row>
      <xdr:rowOff>2010675</xdr:rowOff>
    </xdr:to>
    <xdr:pic>
      <xdr:nvPicPr>
        <xdr:cNvPr id="163" name="Obraz 162">
          <a:extLst>
            <a:ext uri="{FF2B5EF4-FFF2-40B4-BE49-F238E27FC236}">
              <a16:creationId xmlns:a16="http://schemas.microsoft.com/office/drawing/2014/main" id="{EFD0B164-18BE-46A8-B0E8-589AD890ED91}"/>
            </a:ext>
          </a:extLst>
        </xdr:cNvPr>
        <xdr:cNvPicPr>
          <a:picLocks noChangeAspect="1" noChangeArrowheads="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a:fillRect/>
        </a:stretch>
      </xdr:blipFill>
      <xdr:spPr bwMode="auto">
        <a:xfrm>
          <a:off x="12468225" y="27433905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47625</xdr:colOff>
      <xdr:row>137</xdr:row>
      <xdr:rowOff>38100</xdr:rowOff>
    </xdr:from>
    <xdr:to>
      <xdr:col>7</xdr:col>
      <xdr:colOff>1991625</xdr:colOff>
      <xdr:row>137</xdr:row>
      <xdr:rowOff>1982100</xdr:rowOff>
    </xdr:to>
    <xdr:pic>
      <xdr:nvPicPr>
        <xdr:cNvPr id="164" name="Obraz 163">
          <a:extLst>
            <a:ext uri="{FF2B5EF4-FFF2-40B4-BE49-F238E27FC236}">
              <a16:creationId xmlns:a16="http://schemas.microsoft.com/office/drawing/2014/main" id="{2E670656-0005-4916-81B3-E3B3F6035914}"/>
            </a:ext>
          </a:extLst>
        </xdr:cNvPr>
        <xdr:cNvPicPr>
          <a:picLocks noChangeAspect="1" noChangeArrowheads="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a:fillRect/>
        </a:stretch>
      </xdr:blipFill>
      <xdr:spPr bwMode="auto">
        <a:xfrm>
          <a:off x="12449175" y="2763393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57150</xdr:colOff>
      <xdr:row>138</xdr:row>
      <xdr:rowOff>38100</xdr:rowOff>
    </xdr:from>
    <xdr:to>
      <xdr:col>7</xdr:col>
      <xdr:colOff>2001150</xdr:colOff>
      <xdr:row>138</xdr:row>
      <xdr:rowOff>1982100</xdr:rowOff>
    </xdr:to>
    <xdr:pic>
      <xdr:nvPicPr>
        <xdr:cNvPr id="165" name="Obraz 164">
          <a:extLst>
            <a:ext uri="{FF2B5EF4-FFF2-40B4-BE49-F238E27FC236}">
              <a16:creationId xmlns:a16="http://schemas.microsoft.com/office/drawing/2014/main" id="{1E1BDF59-0588-4C3A-903E-B176544AC7D8}"/>
            </a:ext>
          </a:extLst>
        </xdr:cNvPr>
        <xdr:cNvPicPr>
          <a:picLocks noChangeAspect="1" noChangeArrowheads="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a:fillRect/>
        </a:stretch>
      </xdr:blipFill>
      <xdr:spPr bwMode="auto">
        <a:xfrm>
          <a:off x="12458700" y="27836812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85725</xdr:colOff>
      <xdr:row>139</xdr:row>
      <xdr:rowOff>28575</xdr:rowOff>
    </xdr:from>
    <xdr:to>
      <xdr:col>7</xdr:col>
      <xdr:colOff>2029725</xdr:colOff>
      <xdr:row>139</xdr:row>
      <xdr:rowOff>1972575</xdr:rowOff>
    </xdr:to>
    <xdr:pic>
      <xdr:nvPicPr>
        <xdr:cNvPr id="166" name="Obraz 165">
          <a:extLst>
            <a:ext uri="{FF2B5EF4-FFF2-40B4-BE49-F238E27FC236}">
              <a16:creationId xmlns:a16="http://schemas.microsoft.com/office/drawing/2014/main" id="{A1DC8B06-A0E7-4A2F-84D2-524F181B5CE6}"/>
            </a:ext>
          </a:extLst>
        </xdr:cNvPr>
        <xdr:cNvPicPr>
          <a:picLocks noChangeAspect="1" noChangeArrowheads="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a:fillRect/>
        </a:stretch>
      </xdr:blipFill>
      <xdr:spPr bwMode="auto">
        <a:xfrm>
          <a:off x="12487275" y="28038742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85725</xdr:colOff>
      <xdr:row>140</xdr:row>
      <xdr:rowOff>38100</xdr:rowOff>
    </xdr:from>
    <xdr:to>
      <xdr:col>7</xdr:col>
      <xdr:colOff>2029725</xdr:colOff>
      <xdr:row>140</xdr:row>
      <xdr:rowOff>1982100</xdr:rowOff>
    </xdr:to>
    <xdr:pic>
      <xdr:nvPicPr>
        <xdr:cNvPr id="167" name="Obraz 166">
          <a:extLst>
            <a:ext uri="{FF2B5EF4-FFF2-40B4-BE49-F238E27FC236}">
              <a16:creationId xmlns:a16="http://schemas.microsoft.com/office/drawing/2014/main" id="{03CB2F3E-2480-4F32-B157-12B8ED533B29}"/>
            </a:ext>
          </a:extLst>
        </xdr:cNvPr>
        <xdr:cNvPicPr>
          <a:picLocks noChangeAspect="1" noChangeArrowheads="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a:fillRect/>
        </a:stretch>
      </xdr:blipFill>
      <xdr:spPr bwMode="auto">
        <a:xfrm>
          <a:off x="12487275" y="28242577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76200</xdr:colOff>
      <xdr:row>141</xdr:row>
      <xdr:rowOff>57150</xdr:rowOff>
    </xdr:from>
    <xdr:to>
      <xdr:col>7</xdr:col>
      <xdr:colOff>2020200</xdr:colOff>
      <xdr:row>141</xdr:row>
      <xdr:rowOff>2001150</xdr:rowOff>
    </xdr:to>
    <xdr:pic>
      <xdr:nvPicPr>
        <xdr:cNvPr id="168" name="Obraz 167">
          <a:extLst>
            <a:ext uri="{FF2B5EF4-FFF2-40B4-BE49-F238E27FC236}">
              <a16:creationId xmlns:a16="http://schemas.microsoft.com/office/drawing/2014/main" id="{C14824B0-A8D4-4156-8FF9-5FC8C2205EF1}"/>
            </a:ext>
          </a:extLst>
        </xdr:cNvPr>
        <xdr:cNvPicPr>
          <a:picLocks noChangeAspect="1" noChangeArrowheads="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a:fillRect/>
        </a:stretch>
      </xdr:blipFill>
      <xdr:spPr bwMode="auto">
        <a:xfrm>
          <a:off x="12477750" y="28447365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47625</xdr:colOff>
      <xdr:row>142</xdr:row>
      <xdr:rowOff>28575</xdr:rowOff>
    </xdr:from>
    <xdr:to>
      <xdr:col>7</xdr:col>
      <xdr:colOff>1991625</xdr:colOff>
      <xdr:row>142</xdr:row>
      <xdr:rowOff>1972575</xdr:rowOff>
    </xdr:to>
    <xdr:pic>
      <xdr:nvPicPr>
        <xdr:cNvPr id="169" name="Obraz 168">
          <a:extLst>
            <a:ext uri="{FF2B5EF4-FFF2-40B4-BE49-F238E27FC236}">
              <a16:creationId xmlns:a16="http://schemas.microsoft.com/office/drawing/2014/main" id="{77B01C29-2E1D-D0A5-34AE-A58B920C6B25}"/>
            </a:ext>
          </a:extLst>
        </xdr:cNvPr>
        <xdr:cNvPicPr>
          <a:picLocks noChangeAspect="1" noChangeArrowheads="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a:fillRect/>
        </a:stretch>
      </xdr:blipFill>
      <xdr:spPr bwMode="auto">
        <a:xfrm>
          <a:off x="12449175" y="2864739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47625</xdr:colOff>
      <xdr:row>143</xdr:row>
      <xdr:rowOff>47625</xdr:rowOff>
    </xdr:from>
    <xdr:to>
      <xdr:col>7</xdr:col>
      <xdr:colOff>1991625</xdr:colOff>
      <xdr:row>143</xdr:row>
      <xdr:rowOff>1991625</xdr:rowOff>
    </xdr:to>
    <xdr:pic>
      <xdr:nvPicPr>
        <xdr:cNvPr id="170" name="Obraz 169">
          <a:extLst>
            <a:ext uri="{FF2B5EF4-FFF2-40B4-BE49-F238E27FC236}">
              <a16:creationId xmlns:a16="http://schemas.microsoft.com/office/drawing/2014/main" id="{CBA6AFEF-015C-AFFD-8255-3DD0493BDD6F}"/>
            </a:ext>
          </a:extLst>
        </xdr:cNvPr>
        <xdr:cNvPicPr>
          <a:picLocks noChangeAspect="1" noChangeArrowheads="1"/>
        </xdr:cNvPicPr>
      </xdr:nvPicPr>
      <xdr:blipFill>
        <a:blip xmlns:r="http://schemas.openxmlformats.org/officeDocument/2006/relationships" r:embed="rId107" cstate="print">
          <a:extLst>
            <a:ext uri="{28A0092B-C50C-407E-A947-70E740481C1C}">
              <a14:useLocalDpi xmlns:a14="http://schemas.microsoft.com/office/drawing/2010/main" val="0"/>
            </a:ext>
          </a:extLst>
        </a:blip>
        <a:srcRect/>
        <a:stretch>
          <a:fillRect/>
        </a:stretch>
      </xdr:blipFill>
      <xdr:spPr bwMode="auto">
        <a:xfrm>
          <a:off x="12449175" y="28852177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57150</xdr:colOff>
      <xdr:row>144</xdr:row>
      <xdr:rowOff>28575</xdr:rowOff>
    </xdr:from>
    <xdr:to>
      <xdr:col>7</xdr:col>
      <xdr:colOff>2001150</xdr:colOff>
      <xdr:row>144</xdr:row>
      <xdr:rowOff>1972575</xdr:rowOff>
    </xdr:to>
    <xdr:pic>
      <xdr:nvPicPr>
        <xdr:cNvPr id="171" name="Obraz 170">
          <a:extLst>
            <a:ext uri="{FF2B5EF4-FFF2-40B4-BE49-F238E27FC236}">
              <a16:creationId xmlns:a16="http://schemas.microsoft.com/office/drawing/2014/main" id="{6EA1C176-CF6D-00E4-4C51-050A13896AA3}"/>
            </a:ext>
          </a:extLst>
        </xdr:cNvPr>
        <xdr:cNvPicPr>
          <a:picLocks noChangeAspect="1" noChangeArrowheads="1"/>
        </xdr:cNvPicPr>
      </xdr:nvPicPr>
      <xdr:blipFill>
        <a:blip xmlns:r="http://schemas.openxmlformats.org/officeDocument/2006/relationships" r:embed="rId108" cstate="print">
          <a:extLst>
            <a:ext uri="{28A0092B-C50C-407E-A947-70E740481C1C}">
              <a14:useLocalDpi xmlns:a14="http://schemas.microsoft.com/office/drawing/2010/main" val="0"/>
            </a:ext>
          </a:extLst>
        </a:blip>
        <a:srcRect/>
        <a:stretch>
          <a:fillRect/>
        </a:stretch>
      </xdr:blipFill>
      <xdr:spPr bwMode="auto">
        <a:xfrm>
          <a:off x="12458700" y="29053155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145</xdr:row>
      <xdr:rowOff>38100</xdr:rowOff>
    </xdr:from>
    <xdr:to>
      <xdr:col>7</xdr:col>
      <xdr:colOff>2010675</xdr:colOff>
      <xdr:row>145</xdr:row>
      <xdr:rowOff>1982100</xdr:rowOff>
    </xdr:to>
    <xdr:pic>
      <xdr:nvPicPr>
        <xdr:cNvPr id="172" name="Obraz 171">
          <a:extLst>
            <a:ext uri="{FF2B5EF4-FFF2-40B4-BE49-F238E27FC236}">
              <a16:creationId xmlns:a16="http://schemas.microsoft.com/office/drawing/2014/main" id="{666FBFD2-07A9-B2FE-3CDA-D5EF98773110}"/>
            </a:ext>
          </a:extLst>
        </xdr:cNvPr>
        <xdr:cNvPicPr>
          <a:picLocks noChangeAspect="1" noChangeArrowheads="1"/>
        </xdr:cNvPicPr>
      </xdr:nvPicPr>
      <xdr:blipFill>
        <a:blip xmlns:r="http://schemas.openxmlformats.org/officeDocument/2006/relationships" r:embed="rId109" cstate="print">
          <a:extLst>
            <a:ext uri="{28A0092B-C50C-407E-A947-70E740481C1C}">
              <a14:useLocalDpi xmlns:a14="http://schemas.microsoft.com/office/drawing/2010/main" val="0"/>
            </a:ext>
          </a:extLst>
        </a:blip>
        <a:srcRect/>
        <a:stretch>
          <a:fillRect/>
        </a:stretch>
      </xdr:blipFill>
      <xdr:spPr bwMode="auto">
        <a:xfrm>
          <a:off x="12468225" y="2925699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57150</xdr:colOff>
      <xdr:row>146</xdr:row>
      <xdr:rowOff>57150</xdr:rowOff>
    </xdr:from>
    <xdr:to>
      <xdr:col>7</xdr:col>
      <xdr:colOff>2001150</xdr:colOff>
      <xdr:row>146</xdr:row>
      <xdr:rowOff>2001150</xdr:rowOff>
    </xdr:to>
    <xdr:pic>
      <xdr:nvPicPr>
        <xdr:cNvPr id="173" name="Obraz 172">
          <a:extLst>
            <a:ext uri="{FF2B5EF4-FFF2-40B4-BE49-F238E27FC236}">
              <a16:creationId xmlns:a16="http://schemas.microsoft.com/office/drawing/2014/main" id="{F065E620-CEEC-DD7F-0030-F7F8F218B7C3}"/>
            </a:ext>
          </a:extLst>
        </xdr:cNvPr>
        <xdr:cNvPicPr>
          <a:picLocks noChangeAspect="1" noChangeArrowheads="1"/>
        </xdr:cNvPicPr>
      </xdr:nvPicPr>
      <xdr:blipFill>
        <a:blip xmlns:r="http://schemas.openxmlformats.org/officeDocument/2006/relationships" r:embed="rId110" cstate="print">
          <a:extLst>
            <a:ext uri="{28A0092B-C50C-407E-A947-70E740481C1C}">
              <a14:useLocalDpi xmlns:a14="http://schemas.microsoft.com/office/drawing/2010/main" val="0"/>
            </a:ext>
          </a:extLst>
        </a:blip>
        <a:srcRect/>
        <a:stretch>
          <a:fillRect/>
        </a:stretch>
      </xdr:blipFill>
      <xdr:spPr bwMode="auto">
        <a:xfrm>
          <a:off x="12458700" y="29461777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85725</xdr:colOff>
      <xdr:row>147</xdr:row>
      <xdr:rowOff>57150</xdr:rowOff>
    </xdr:from>
    <xdr:to>
      <xdr:col>7</xdr:col>
      <xdr:colOff>2029725</xdr:colOff>
      <xdr:row>147</xdr:row>
      <xdr:rowOff>2001150</xdr:rowOff>
    </xdr:to>
    <xdr:pic>
      <xdr:nvPicPr>
        <xdr:cNvPr id="174" name="Obraz 173">
          <a:extLst>
            <a:ext uri="{FF2B5EF4-FFF2-40B4-BE49-F238E27FC236}">
              <a16:creationId xmlns:a16="http://schemas.microsoft.com/office/drawing/2014/main" id="{BD31FD4A-375E-BC6F-FB05-94B3EFE046F1}"/>
            </a:ext>
          </a:extLst>
        </xdr:cNvPr>
        <xdr:cNvPicPr>
          <a:picLocks noChangeAspect="1" noChangeArrowheads="1"/>
        </xdr:cNvPicPr>
      </xdr:nvPicPr>
      <xdr:blipFill>
        <a:blip xmlns:r="http://schemas.openxmlformats.org/officeDocument/2006/relationships" r:embed="rId111" cstate="print">
          <a:extLst>
            <a:ext uri="{28A0092B-C50C-407E-A947-70E740481C1C}">
              <a14:useLocalDpi xmlns:a14="http://schemas.microsoft.com/office/drawing/2010/main" val="0"/>
            </a:ext>
          </a:extLst>
        </a:blip>
        <a:srcRect/>
        <a:stretch>
          <a:fillRect/>
        </a:stretch>
      </xdr:blipFill>
      <xdr:spPr bwMode="auto">
        <a:xfrm>
          <a:off x="12487275" y="2966466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148</xdr:row>
      <xdr:rowOff>66675</xdr:rowOff>
    </xdr:from>
    <xdr:to>
      <xdr:col>7</xdr:col>
      <xdr:colOff>2010675</xdr:colOff>
      <xdr:row>148</xdr:row>
      <xdr:rowOff>2010675</xdr:rowOff>
    </xdr:to>
    <xdr:pic>
      <xdr:nvPicPr>
        <xdr:cNvPr id="175" name="Obraz 174">
          <a:extLst>
            <a:ext uri="{FF2B5EF4-FFF2-40B4-BE49-F238E27FC236}">
              <a16:creationId xmlns:a16="http://schemas.microsoft.com/office/drawing/2014/main" id="{DDD0D44F-6910-0AFA-D59A-14AC294ECCDE}"/>
            </a:ext>
          </a:extLst>
        </xdr:cNvPr>
        <xdr:cNvPicPr>
          <a:picLocks noChangeAspect="1" noChangeArrowheads="1"/>
        </xdr:cNvPicPr>
      </xdr:nvPicPr>
      <xdr:blipFill>
        <a:blip xmlns:r="http://schemas.openxmlformats.org/officeDocument/2006/relationships" r:embed="rId112" cstate="print">
          <a:extLst>
            <a:ext uri="{28A0092B-C50C-407E-A947-70E740481C1C}">
              <a14:useLocalDpi xmlns:a14="http://schemas.microsoft.com/office/drawing/2010/main" val="0"/>
            </a:ext>
          </a:extLst>
        </a:blip>
        <a:srcRect/>
        <a:stretch>
          <a:fillRect/>
        </a:stretch>
      </xdr:blipFill>
      <xdr:spPr bwMode="auto">
        <a:xfrm>
          <a:off x="12468225" y="29868495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104775</xdr:colOff>
      <xdr:row>149</xdr:row>
      <xdr:rowOff>57150</xdr:rowOff>
    </xdr:from>
    <xdr:to>
      <xdr:col>7</xdr:col>
      <xdr:colOff>2048775</xdr:colOff>
      <xdr:row>149</xdr:row>
      <xdr:rowOff>2001150</xdr:rowOff>
    </xdr:to>
    <xdr:pic>
      <xdr:nvPicPr>
        <xdr:cNvPr id="176" name="Obraz 175">
          <a:extLst>
            <a:ext uri="{FF2B5EF4-FFF2-40B4-BE49-F238E27FC236}">
              <a16:creationId xmlns:a16="http://schemas.microsoft.com/office/drawing/2014/main" id="{16E99665-5814-9FEE-65C3-F0BE052E4DED}"/>
            </a:ext>
          </a:extLst>
        </xdr:cNvPr>
        <xdr:cNvPicPr>
          <a:picLocks noChangeAspect="1" noChangeArrowheads="1"/>
        </xdr:cNvPicPr>
      </xdr:nvPicPr>
      <xdr:blipFill>
        <a:blip xmlns:r="http://schemas.openxmlformats.org/officeDocument/2006/relationships" r:embed="rId113" cstate="print">
          <a:extLst>
            <a:ext uri="{28A0092B-C50C-407E-A947-70E740481C1C}">
              <a14:useLocalDpi xmlns:a14="http://schemas.microsoft.com/office/drawing/2010/main" val="0"/>
            </a:ext>
          </a:extLst>
        </a:blip>
        <a:srcRect/>
        <a:stretch>
          <a:fillRect/>
        </a:stretch>
      </xdr:blipFill>
      <xdr:spPr bwMode="auto">
        <a:xfrm>
          <a:off x="12506325" y="30070425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57150</xdr:colOff>
      <xdr:row>150</xdr:row>
      <xdr:rowOff>47625</xdr:rowOff>
    </xdr:from>
    <xdr:to>
      <xdr:col>7</xdr:col>
      <xdr:colOff>2001150</xdr:colOff>
      <xdr:row>150</xdr:row>
      <xdr:rowOff>1991625</xdr:rowOff>
    </xdr:to>
    <xdr:pic>
      <xdr:nvPicPr>
        <xdr:cNvPr id="177" name="Obraz 176">
          <a:extLst>
            <a:ext uri="{FF2B5EF4-FFF2-40B4-BE49-F238E27FC236}">
              <a16:creationId xmlns:a16="http://schemas.microsoft.com/office/drawing/2014/main" id="{BEDDCDBA-836F-C1AF-4D84-61D5DCFA552C}"/>
            </a:ext>
          </a:extLst>
        </xdr:cNvPr>
        <xdr:cNvPicPr>
          <a:picLocks noChangeAspect="1" noChangeArrowheads="1"/>
        </xdr:cNvPicPr>
      </xdr:nvPicPr>
      <xdr:blipFill>
        <a:blip xmlns:r="http://schemas.openxmlformats.org/officeDocument/2006/relationships" r:embed="rId114" cstate="print">
          <a:extLst>
            <a:ext uri="{28A0092B-C50C-407E-A947-70E740481C1C}">
              <a14:useLocalDpi xmlns:a14="http://schemas.microsoft.com/office/drawing/2010/main" val="0"/>
            </a:ext>
          </a:extLst>
        </a:blip>
        <a:srcRect/>
        <a:stretch>
          <a:fillRect/>
        </a:stretch>
      </xdr:blipFill>
      <xdr:spPr bwMode="auto">
        <a:xfrm>
          <a:off x="12458700" y="30272355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57150</xdr:colOff>
      <xdr:row>151</xdr:row>
      <xdr:rowOff>38100</xdr:rowOff>
    </xdr:from>
    <xdr:to>
      <xdr:col>7</xdr:col>
      <xdr:colOff>2001150</xdr:colOff>
      <xdr:row>151</xdr:row>
      <xdr:rowOff>1982100</xdr:rowOff>
    </xdr:to>
    <xdr:pic>
      <xdr:nvPicPr>
        <xdr:cNvPr id="178" name="Obraz 177">
          <a:extLst>
            <a:ext uri="{FF2B5EF4-FFF2-40B4-BE49-F238E27FC236}">
              <a16:creationId xmlns:a16="http://schemas.microsoft.com/office/drawing/2014/main" id="{CAFF3785-A1C7-3947-CF51-2E5DC8F276B0}"/>
            </a:ext>
          </a:extLst>
        </xdr:cNvPr>
        <xdr:cNvPicPr>
          <a:picLocks noChangeAspect="1" noChangeArrowheads="1"/>
        </xdr:cNvPicPr>
      </xdr:nvPicPr>
      <xdr:blipFill>
        <a:blip xmlns:r="http://schemas.openxmlformats.org/officeDocument/2006/relationships" r:embed="rId115" cstate="print">
          <a:extLst>
            <a:ext uri="{28A0092B-C50C-407E-A947-70E740481C1C}">
              <a14:useLocalDpi xmlns:a14="http://schemas.microsoft.com/office/drawing/2010/main" val="0"/>
            </a:ext>
          </a:extLst>
        </a:blip>
        <a:srcRect/>
        <a:stretch>
          <a:fillRect/>
        </a:stretch>
      </xdr:blipFill>
      <xdr:spPr bwMode="auto">
        <a:xfrm>
          <a:off x="12458700" y="30474285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152</xdr:row>
      <xdr:rowOff>47625</xdr:rowOff>
    </xdr:from>
    <xdr:to>
      <xdr:col>7</xdr:col>
      <xdr:colOff>2010675</xdr:colOff>
      <xdr:row>152</xdr:row>
      <xdr:rowOff>1991625</xdr:rowOff>
    </xdr:to>
    <xdr:pic>
      <xdr:nvPicPr>
        <xdr:cNvPr id="179" name="Obraz 178">
          <a:extLst>
            <a:ext uri="{FF2B5EF4-FFF2-40B4-BE49-F238E27FC236}">
              <a16:creationId xmlns:a16="http://schemas.microsoft.com/office/drawing/2014/main" id="{4399DB03-45E9-8979-B2BD-2A1E4AF12D31}"/>
            </a:ext>
          </a:extLst>
        </xdr:cNvPr>
        <xdr:cNvPicPr>
          <a:picLocks noChangeAspect="1" noChangeArrowheads="1"/>
        </xdr:cNvPicPr>
      </xdr:nvPicPr>
      <xdr:blipFill>
        <a:blip xmlns:r="http://schemas.openxmlformats.org/officeDocument/2006/relationships" r:embed="rId116" cstate="print">
          <a:extLst>
            <a:ext uri="{28A0092B-C50C-407E-A947-70E740481C1C}">
              <a14:useLocalDpi xmlns:a14="http://schemas.microsoft.com/office/drawing/2010/main" val="0"/>
            </a:ext>
          </a:extLst>
        </a:blip>
        <a:srcRect/>
        <a:stretch>
          <a:fillRect/>
        </a:stretch>
      </xdr:blipFill>
      <xdr:spPr bwMode="auto">
        <a:xfrm>
          <a:off x="12468225" y="3067812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76200</xdr:colOff>
      <xdr:row>153</xdr:row>
      <xdr:rowOff>57150</xdr:rowOff>
    </xdr:from>
    <xdr:to>
      <xdr:col>7</xdr:col>
      <xdr:colOff>2020200</xdr:colOff>
      <xdr:row>153</xdr:row>
      <xdr:rowOff>2001150</xdr:rowOff>
    </xdr:to>
    <xdr:pic>
      <xdr:nvPicPr>
        <xdr:cNvPr id="180" name="Obraz 179">
          <a:extLst>
            <a:ext uri="{FF2B5EF4-FFF2-40B4-BE49-F238E27FC236}">
              <a16:creationId xmlns:a16="http://schemas.microsoft.com/office/drawing/2014/main" id="{168F8AC7-CECD-2329-E0E2-D0855DE94B24}"/>
            </a:ext>
          </a:extLst>
        </xdr:cNvPr>
        <xdr:cNvPicPr>
          <a:picLocks noChangeAspect="1" noChangeArrowheads="1"/>
        </xdr:cNvPicPr>
      </xdr:nvPicPr>
      <xdr:blipFill>
        <a:blip xmlns:r="http://schemas.openxmlformats.org/officeDocument/2006/relationships" r:embed="rId117" cstate="print">
          <a:extLst>
            <a:ext uri="{28A0092B-C50C-407E-A947-70E740481C1C}">
              <a14:useLocalDpi xmlns:a14="http://schemas.microsoft.com/office/drawing/2010/main" val="0"/>
            </a:ext>
          </a:extLst>
        </a:blip>
        <a:srcRect/>
        <a:stretch>
          <a:fillRect/>
        </a:stretch>
      </xdr:blipFill>
      <xdr:spPr bwMode="auto">
        <a:xfrm>
          <a:off x="12477750" y="30881955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85725</xdr:colOff>
      <xdr:row>154</xdr:row>
      <xdr:rowOff>47625</xdr:rowOff>
    </xdr:from>
    <xdr:to>
      <xdr:col>7</xdr:col>
      <xdr:colOff>2029725</xdr:colOff>
      <xdr:row>154</xdr:row>
      <xdr:rowOff>1991625</xdr:rowOff>
    </xdr:to>
    <xdr:pic>
      <xdr:nvPicPr>
        <xdr:cNvPr id="181" name="Obraz 180">
          <a:extLst>
            <a:ext uri="{FF2B5EF4-FFF2-40B4-BE49-F238E27FC236}">
              <a16:creationId xmlns:a16="http://schemas.microsoft.com/office/drawing/2014/main" id="{7B4A274B-BE00-A83C-89FE-125D9B60612A}"/>
            </a:ext>
          </a:extLst>
        </xdr:cNvPr>
        <xdr:cNvPicPr>
          <a:picLocks noChangeAspect="1" noChangeArrowheads="1"/>
        </xdr:cNvPicPr>
      </xdr:nvPicPr>
      <xdr:blipFill>
        <a:blip xmlns:r="http://schemas.openxmlformats.org/officeDocument/2006/relationships" r:embed="rId118" cstate="print">
          <a:extLst>
            <a:ext uri="{28A0092B-C50C-407E-A947-70E740481C1C}">
              <a14:useLocalDpi xmlns:a14="http://schemas.microsoft.com/office/drawing/2010/main" val="0"/>
            </a:ext>
          </a:extLst>
        </a:blip>
        <a:srcRect/>
        <a:stretch>
          <a:fillRect/>
        </a:stretch>
      </xdr:blipFill>
      <xdr:spPr bwMode="auto">
        <a:xfrm>
          <a:off x="12487275" y="31083885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57150</xdr:colOff>
      <xdr:row>156</xdr:row>
      <xdr:rowOff>38100</xdr:rowOff>
    </xdr:from>
    <xdr:to>
      <xdr:col>7</xdr:col>
      <xdr:colOff>2001150</xdr:colOff>
      <xdr:row>156</xdr:row>
      <xdr:rowOff>1982100</xdr:rowOff>
    </xdr:to>
    <xdr:pic>
      <xdr:nvPicPr>
        <xdr:cNvPr id="182" name="Obraz 181">
          <a:extLst>
            <a:ext uri="{FF2B5EF4-FFF2-40B4-BE49-F238E27FC236}">
              <a16:creationId xmlns:a16="http://schemas.microsoft.com/office/drawing/2014/main" id="{BE51963A-3E48-D4A9-9DC5-0EB55298AB74}"/>
            </a:ext>
          </a:extLst>
        </xdr:cNvPr>
        <xdr:cNvPicPr>
          <a:picLocks noChangeAspect="1" noChangeArrowheads="1"/>
        </xdr:cNvPicPr>
      </xdr:nvPicPr>
      <xdr:blipFill>
        <a:blip xmlns:r="http://schemas.openxmlformats.org/officeDocument/2006/relationships" r:embed="rId119" cstate="print">
          <a:extLst>
            <a:ext uri="{28A0092B-C50C-407E-A947-70E740481C1C}">
              <a14:useLocalDpi xmlns:a14="http://schemas.microsoft.com/office/drawing/2010/main" val="0"/>
            </a:ext>
          </a:extLst>
        </a:blip>
        <a:srcRect/>
        <a:stretch>
          <a:fillRect/>
        </a:stretch>
      </xdr:blipFill>
      <xdr:spPr bwMode="auto">
        <a:xfrm>
          <a:off x="12458700" y="31488697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85725</xdr:colOff>
      <xdr:row>157</xdr:row>
      <xdr:rowOff>47625</xdr:rowOff>
    </xdr:from>
    <xdr:to>
      <xdr:col>7</xdr:col>
      <xdr:colOff>2029725</xdr:colOff>
      <xdr:row>157</xdr:row>
      <xdr:rowOff>1991625</xdr:rowOff>
    </xdr:to>
    <xdr:pic>
      <xdr:nvPicPr>
        <xdr:cNvPr id="183" name="Obraz 182">
          <a:extLst>
            <a:ext uri="{FF2B5EF4-FFF2-40B4-BE49-F238E27FC236}">
              <a16:creationId xmlns:a16="http://schemas.microsoft.com/office/drawing/2014/main" id="{2CF88D1E-4FD7-987F-C9BC-7D252BD96BEC}"/>
            </a:ext>
          </a:extLst>
        </xdr:cNvPr>
        <xdr:cNvPicPr>
          <a:picLocks noChangeAspect="1" noChangeArrowheads="1"/>
        </xdr:cNvPicPr>
      </xdr:nvPicPr>
      <xdr:blipFill>
        <a:blip xmlns:r="http://schemas.openxmlformats.org/officeDocument/2006/relationships" r:embed="rId120" cstate="print">
          <a:extLst>
            <a:ext uri="{28A0092B-C50C-407E-A947-70E740481C1C}">
              <a14:useLocalDpi xmlns:a14="http://schemas.microsoft.com/office/drawing/2010/main" val="0"/>
            </a:ext>
          </a:extLst>
        </a:blip>
        <a:srcRect/>
        <a:stretch>
          <a:fillRect/>
        </a:stretch>
      </xdr:blipFill>
      <xdr:spPr bwMode="auto">
        <a:xfrm>
          <a:off x="12487275" y="31692532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57150</xdr:colOff>
      <xdr:row>158</xdr:row>
      <xdr:rowOff>85725</xdr:rowOff>
    </xdr:from>
    <xdr:to>
      <xdr:col>7</xdr:col>
      <xdr:colOff>2001150</xdr:colOff>
      <xdr:row>159</xdr:row>
      <xdr:rowOff>900</xdr:rowOff>
    </xdr:to>
    <xdr:pic>
      <xdr:nvPicPr>
        <xdr:cNvPr id="184" name="Obraz 183">
          <a:extLst>
            <a:ext uri="{FF2B5EF4-FFF2-40B4-BE49-F238E27FC236}">
              <a16:creationId xmlns:a16="http://schemas.microsoft.com/office/drawing/2014/main" id="{3FA89705-FDD3-F86C-FB5E-99682F6CF99C}"/>
            </a:ext>
          </a:extLst>
        </xdr:cNvPr>
        <xdr:cNvPicPr>
          <a:picLocks noChangeAspect="1" noChangeArrowheads="1"/>
        </xdr:cNvPicPr>
      </xdr:nvPicPr>
      <xdr:blipFill>
        <a:blip xmlns:r="http://schemas.openxmlformats.org/officeDocument/2006/relationships" r:embed="rId121" cstate="print">
          <a:extLst>
            <a:ext uri="{28A0092B-C50C-407E-A947-70E740481C1C}">
              <a14:useLocalDpi xmlns:a14="http://schemas.microsoft.com/office/drawing/2010/main" val="0"/>
            </a:ext>
          </a:extLst>
        </a:blip>
        <a:srcRect/>
        <a:stretch>
          <a:fillRect/>
        </a:stretch>
      </xdr:blipFill>
      <xdr:spPr bwMode="auto">
        <a:xfrm>
          <a:off x="12458700" y="31899225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76200</xdr:colOff>
      <xdr:row>159</xdr:row>
      <xdr:rowOff>57150</xdr:rowOff>
    </xdr:from>
    <xdr:to>
      <xdr:col>7</xdr:col>
      <xdr:colOff>2020200</xdr:colOff>
      <xdr:row>159</xdr:row>
      <xdr:rowOff>2001150</xdr:rowOff>
    </xdr:to>
    <xdr:pic>
      <xdr:nvPicPr>
        <xdr:cNvPr id="185" name="Obraz 184">
          <a:extLst>
            <a:ext uri="{FF2B5EF4-FFF2-40B4-BE49-F238E27FC236}">
              <a16:creationId xmlns:a16="http://schemas.microsoft.com/office/drawing/2014/main" id="{8754E770-A3BA-1838-AF89-BAEB3C977D93}"/>
            </a:ext>
          </a:extLst>
        </xdr:cNvPr>
        <xdr:cNvPicPr>
          <a:picLocks noChangeAspect="1" noChangeArrowheads="1"/>
        </xdr:cNvPicPr>
      </xdr:nvPicPr>
      <xdr:blipFill>
        <a:blip xmlns:r="http://schemas.openxmlformats.org/officeDocument/2006/relationships" r:embed="rId122" cstate="print">
          <a:extLst>
            <a:ext uri="{28A0092B-C50C-407E-A947-70E740481C1C}">
              <a14:useLocalDpi xmlns:a14="http://schemas.microsoft.com/office/drawing/2010/main" val="0"/>
            </a:ext>
          </a:extLst>
        </a:blip>
        <a:srcRect/>
        <a:stretch>
          <a:fillRect/>
        </a:stretch>
      </xdr:blipFill>
      <xdr:spPr bwMode="auto">
        <a:xfrm>
          <a:off x="12477750" y="3209925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76200</xdr:colOff>
      <xdr:row>160</xdr:row>
      <xdr:rowOff>28575</xdr:rowOff>
    </xdr:from>
    <xdr:to>
      <xdr:col>7</xdr:col>
      <xdr:colOff>2020200</xdr:colOff>
      <xdr:row>160</xdr:row>
      <xdr:rowOff>1972575</xdr:rowOff>
    </xdr:to>
    <xdr:pic>
      <xdr:nvPicPr>
        <xdr:cNvPr id="186" name="Obraz 185">
          <a:extLst>
            <a:ext uri="{FF2B5EF4-FFF2-40B4-BE49-F238E27FC236}">
              <a16:creationId xmlns:a16="http://schemas.microsoft.com/office/drawing/2014/main" id="{339138F6-5548-DC27-842C-307C6B3C3080}"/>
            </a:ext>
          </a:extLst>
        </xdr:cNvPr>
        <xdr:cNvPicPr>
          <a:picLocks noChangeAspect="1" noChangeArrowheads="1"/>
        </xdr:cNvPicPr>
      </xdr:nvPicPr>
      <xdr:blipFill>
        <a:blip xmlns:r="http://schemas.openxmlformats.org/officeDocument/2006/relationships" r:embed="rId123" cstate="print">
          <a:extLst>
            <a:ext uri="{28A0092B-C50C-407E-A947-70E740481C1C}">
              <a14:useLocalDpi xmlns:a14="http://schemas.microsoft.com/office/drawing/2010/main" val="0"/>
            </a:ext>
          </a:extLst>
        </a:blip>
        <a:srcRect/>
        <a:stretch>
          <a:fillRect/>
        </a:stretch>
      </xdr:blipFill>
      <xdr:spPr bwMode="auto">
        <a:xfrm>
          <a:off x="12477750" y="32299275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47625</xdr:colOff>
      <xdr:row>161</xdr:row>
      <xdr:rowOff>57150</xdr:rowOff>
    </xdr:from>
    <xdr:to>
      <xdr:col>7</xdr:col>
      <xdr:colOff>1991625</xdr:colOff>
      <xdr:row>161</xdr:row>
      <xdr:rowOff>2001150</xdr:rowOff>
    </xdr:to>
    <xdr:pic>
      <xdr:nvPicPr>
        <xdr:cNvPr id="187" name="Obraz 186">
          <a:extLst>
            <a:ext uri="{FF2B5EF4-FFF2-40B4-BE49-F238E27FC236}">
              <a16:creationId xmlns:a16="http://schemas.microsoft.com/office/drawing/2014/main" id="{6D85EA4E-C27A-7629-8DE5-78062B599D45}"/>
            </a:ext>
          </a:extLst>
        </xdr:cNvPr>
        <xdr:cNvPicPr>
          <a:picLocks noChangeAspect="1" noChangeArrowheads="1"/>
        </xdr:cNvPicPr>
      </xdr:nvPicPr>
      <xdr:blipFill>
        <a:blip xmlns:r="http://schemas.openxmlformats.org/officeDocument/2006/relationships" r:embed="rId124" cstate="print">
          <a:extLst>
            <a:ext uri="{28A0092B-C50C-407E-A947-70E740481C1C}">
              <a14:useLocalDpi xmlns:a14="http://schemas.microsoft.com/office/drawing/2010/main" val="0"/>
            </a:ext>
          </a:extLst>
        </a:blip>
        <a:srcRect/>
        <a:stretch>
          <a:fillRect/>
        </a:stretch>
      </xdr:blipFill>
      <xdr:spPr bwMode="auto">
        <a:xfrm>
          <a:off x="12449175" y="32505015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76200</xdr:colOff>
      <xdr:row>162</xdr:row>
      <xdr:rowOff>38100</xdr:rowOff>
    </xdr:from>
    <xdr:to>
      <xdr:col>7</xdr:col>
      <xdr:colOff>2020200</xdr:colOff>
      <xdr:row>162</xdr:row>
      <xdr:rowOff>1982100</xdr:rowOff>
    </xdr:to>
    <xdr:pic>
      <xdr:nvPicPr>
        <xdr:cNvPr id="188" name="Obraz 187">
          <a:extLst>
            <a:ext uri="{FF2B5EF4-FFF2-40B4-BE49-F238E27FC236}">
              <a16:creationId xmlns:a16="http://schemas.microsoft.com/office/drawing/2014/main" id="{677CAA62-2555-550F-5A72-12DEE61A91D5}"/>
            </a:ext>
          </a:extLst>
        </xdr:cNvPr>
        <xdr:cNvPicPr>
          <a:picLocks noChangeAspect="1" noChangeArrowheads="1"/>
        </xdr:cNvPicPr>
      </xdr:nvPicPr>
      <xdr:blipFill>
        <a:blip xmlns:r="http://schemas.openxmlformats.org/officeDocument/2006/relationships" r:embed="rId125" cstate="print">
          <a:extLst>
            <a:ext uri="{28A0092B-C50C-407E-A947-70E740481C1C}">
              <a14:useLocalDpi xmlns:a14="http://schemas.microsoft.com/office/drawing/2010/main" val="0"/>
            </a:ext>
          </a:extLst>
        </a:blip>
        <a:srcRect/>
        <a:stretch>
          <a:fillRect/>
        </a:stretch>
      </xdr:blipFill>
      <xdr:spPr bwMode="auto">
        <a:xfrm>
          <a:off x="12477750" y="32705992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57150</xdr:colOff>
      <xdr:row>163</xdr:row>
      <xdr:rowOff>57150</xdr:rowOff>
    </xdr:from>
    <xdr:to>
      <xdr:col>7</xdr:col>
      <xdr:colOff>2001150</xdr:colOff>
      <xdr:row>163</xdr:row>
      <xdr:rowOff>2001150</xdr:rowOff>
    </xdr:to>
    <xdr:pic>
      <xdr:nvPicPr>
        <xdr:cNvPr id="189" name="Obraz 188">
          <a:extLst>
            <a:ext uri="{FF2B5EF4-FFF2-40B4-BE49-F238E27FC236}">
              <a16:creationId xmlns:a16="http://schemas.microsoft.com/office/drawing/2014/main" id="{4D89EBCF-12BA-415B-FFAB-A87AAC835374}"/>
            </a:ext>
          </a:extLst>
        </xdr:cNvPr>
        <xdr:cNvPicPr>
          <a:picLocks noChangeAspect="1" noChangeArrowheads="1"/>
        </xdr:cNvPicPr>
      </xdr:nvPicPr>
      <xdr:blipFill>
        <a:blip xmlns:r="http://schemas.openxmlformats.org/officeDocument/2006/relationships" r:embed="rId126" cstate="print">
          <a:extLst>
            <a:ext uri="{28A0092B-C50C-407E-A947-70E740481C1C}">
              <a14:useLocalDpi xmlns:a14="http://schemas.microsoft.com/office/drawing/2010/main" val="0"/>
            </a:ext>
          </a:extLst>
        </a:blip>
        <a:srcRect/>
        <a:stretch>
          <a:fillRect/>
        </a:stretch>
      </xdr:blipFill>
      <xdr:spPr bwMode="auto">
        <a:xfrm>
          <a:off x="12458700" y="3291078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76200</xdr:colOff>
      <xdr:row>164</xdr:row>
      <xdr:rowOff>28575</xdr:rowOff>
    </xdr:from>
    <xdr:to>
      <xdr:col>7</xdr:col>
      <xdr:colOff>2020200</xdr:colOff>
      <xdr:row>164</xdr:row>
      <xdr:rowOff>1972575</xdr:rowOff>
    </xdr:to>
    <xdr:pic>
      <xdr:nvPicPr>
        <xdr:cNvPr id="190" name="Obraz 189">
          <a:extLst>
            <a:ext uri="{FF2B5EF4-FFF2-40B4-BE49-F238E27FC236}">
              <a16:creationId xmlns:a16="http://schemas.microsoft.com/office/drawing/2014/main" id="{242AF3A7-886C-7BD3-0016-E6C66B1D5361}"/>
            </a:ext>
          </a:extLst>
        </xdr:cNvPr>
        <xdr:cNvPicPr>
          <a:picLocks noChangeAspect="1" noChangeArrowheads="1"/>
        </xdr:cNvPicPr>
      </xdr:nvPicPr>
      <xdr:blipFill>
        <a:blip xmlns:r="http://schemas.openxmlformats.org/officeDocument/2006/relationships" r:embed="rId127" cstate="print">
          <a:extLst>
            <a:ext uri="{28A0092B-C50C-407E-A947-70E740481C1C}">
              <a14:useLocalDpi xmlns:a14="http://schemas.microsoft.com/office/drawing/2010/main" val="0"/>
            </a:ext>
          </a:extLst>
        </a:blip>
        <a:srcRect/>
        <a:stretch>
          <a:fillRect/>
        </a:stretch>
      </xdr:blipFill>
      <xdr:spPr bwMode="auto">
        <a:xfrm>
          <a:off x="12477750" y="33110805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28575</xdr:colOff>
      <xdr:row>165</xdr:row>
      <xdr:rowOff>38100</xdr:rowOff>
    </xdr:from>
    <xdr:to>
      <xdr:col>7</xdr:col>
      <xdr:colOff>1972575</xdr:colOff>
      <xdr:row>165</xdr:row>
      <xdr:rowOff>1982100</xdr:rowOff>
    </xdr:to>
    <xdr:pic>
      <xdr:nvPicPr>
        <xdr:cNvPr id="191" name="Obraz 190">
          <a:extLst>
            <a:ext uri="{FF2B5EF4-FFF2-40B4-BE49-F238E27FC236}">
              <a16:creationId xmlns:a16="http://schemas.microsoft.com/office/drawing/2014/main" id="{CA19A7EC-387B-3AD7-155D-7A1ABEDE2E08}"/>
            </a:ext>
          </a:extLst>
        </xdr:cNvPr>
        <xdr:cNvPicPr>
          <a:picLocks noChangeAspect="1" noChangeArrowheads="1"/>
        </xdr:cNvPicPr>
      </xdr:nvPicPr>
      <xdr:blipFill>
        <a:blip xmlns:r="http://schemas.openxmlformats.org/officeDocument/2006/relationships" r:embed="rId128" cstate="print">
          <a:extLst>
            <a:ext uri="{28A0092B-C50C-407E-A947-70E740481C1C}">
              <a14:useLocalDpi xmlns:a14="http://schemas.microsoft.com/office/drawing/2010/main" val="0"/>
            </a:ext>
          </a:extLst>
        </a:blip>
        <a:srcRect/>
        <a:stretch>
          <a:fillRect/>
        </a:stretch>
      </xdr:blipFill>
      <xdr:spPr bwMode="auto">
        <a:xfrm>
          <a:off x="12430125" y="3331464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57150</xdr:colOff>
      <xdr:row>166</xdr:row>
      <xdr:rowOff>47625</xdr:rowOff>
    </xdr:from>
    <xdr:to>
      <xdr:col>7</xdr:col>
      <xdr:colOff>2001150</xdr:colOff>
      <xdr:row>166</xdr:row>
      <xdr:rowOff>1991625</xdr:rowOff>
    </xdr:to>
    <xdr:pic>
      <xdr:nvPicPr>
        <xdr:cNvPr id="192" name="Obraz 191">
          <a:extLst>
            <a:ext uri="{FF2B5EF4-FFF2-40B4-BE49-F238E27FC236}">
              <a16:creationId xmlns:a16="http://schemas.microsoft.com/office/drawing/2014/main" id="{5D112AC4-E6E5-F741-A4E5-FD9D469B84EA}"/>
            </a:ext>
          </a:extLst>
        </xdr:cNvPr>
        <xdr:cNvPicPr>
          <a:picLocks noChangeAspect="1" noChangeArrowheads="1"/>
        </xdr:cNvPicPr>
      </xdr:nvPicPr>
      <xdr:blipFill>
        <a:blip xmlns:r="http://schemas.openxmlformats.org/officeDocument/2006/relationships" r:embed="rId129" cstate="print">
          <a:extLst>
            <a:ext uri="{28A0092B-C50C-407E-A947-70E740481C1C}">
              <a14:useLocalDpi xmlns:a14="http://schemas.microsoft.com/office/drawing/2010/main" val="0"/>
            </a:ext>
          </a:extLst>
        </a:blip>
        <a:srcRect/>
        <a:stretch>
          <a:fillRect/>
        </a:stretch>
      </xdr:blipFill>
      <xdr:spPr bwMode="auto">
        <a:xfrm>
          <a:off x="12458700" y="33518475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57150</xdr:colOff>
      <xdr:row>167</xdr:row>
      <xdr:rowOff>66675</xdr:rowOff>
    </xdr:from>
    <xdr:to>
      <xdr:col>7</xdr:col>
      <xdr:colOff>2001150</xdr:colOff>
      <xdr:row>167</xdr:row>
      <xdr:rowOff>2010675</xdr:rowOff>
    </xdr:to>
    <xdr:pic>
      <xdr:nvPicPr>
        <xdr:cNvPr id="193" name="Obraz 192">
          <a:extLst>
            <a:ext uri="{FF2B5EF4-FFF2-40B4-BE49-F238E27FC236}">
              <a16:creationId xmlns:a16="http://schemas.microsoft.com/office/drawing/2014/main" id="{0A72053B-47E4-E44D-6674-A44FEB06A6BA}"/>
            </a:ext>
          </a:extLst>
        </xdr:cNvPr>
        <xdr:cNvPicPr>
          <a:picLocks noChangeAspect="1" noChangeArrowheads="1"/>
        </xdr:cNvPicPr>
      </xdr:nvPicPr>
      <xdr:blipFill>
        <a:blip xmlns:r="http://schemas.openxmlformats.org/officeDocument/2006/relationships" r:embed="rId130" cstate="print">
          <a:extLst>
            <a:ext uri="{28A0092B-C50C-407E-A947-70E740481C1C}">
              <a14:useLocalDpi xmlns:a14="http://schemas.microsoft.com/office/drawing/2010/main" val="0"/>
            </a:ext>
          </a:extLst>
        </a:blip>
        <a:srcRect/>
        <a:stretch>
          <a:fillRect/>
        </a:stretch>
      </xdr:blipFill>
      <xdr:spPr bwMode="auto">
        <a:xfrm>
          <a:off x="12458700" y="33723262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76200</xdr:colOff>
      <xdr:row>168</xdr:row>
      <xdr:rowOff>76200</xdr:rowOff>
    </xdr:from>
    <xdr:to>
      <xdr:col>7</xdr:col>
      <xdr:colOff>2020200</xdr:colOff>
      <xdr:row>168</xdr:row>
      <xdr:rowOff>2020200</xdr:rowOff>
    </xdr:to>
    <xdr:pic>
      <xdr:nvPicPr>
        <xdr:cNvPr id="194" name="Obraz 193">
          <a:extLst>
            <a:ext uri="{FF2B5EF4-FFF2-40B4-BE49-F238E27FC236}">
              <a16:creationId xmlns:a16="http://schemas.microsoft.com/office/drawing/2014/main" id="{13A79938-8BD2-CAA4-9CBC-C0F867DE7ECE}"/>
            </a:ext>
          </a:extLst>
        </xdr:cNvPr>
        <xdr:cNvPicPr>
          <a:picLocks noChangeAspect="1" noChangeArrowheads="1"/>
        </xdr:cNvPicPr>
      </xdr:nvPicPr>
      <xdr:blipFill>
        <a:blip xmlns:r="http://schemas.openxmlformats.org/officeDocument/2006/relationships" r:embed="rId131" cstate="print">
          <a:extLst>
            <a:ext uri="{28A0092B-C50C-407E-A947-70E740481C1C}">
              <a14:useLocalDpi xmlns:a14="http://schemas.microsoft.com/office/drawing/2010/main" val="0"/>
            </a:ext>
          </a:extLst>
        </a:blip>
        <a:srcRect/>
        <a:stretch>
          <a:fillRect/>
        </a:stretch>
      </xdr:blipFill>
      <xdr:spPr bwMode="auto">
        <a:xfrm>
          <a:off x="12477750" y="33927097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76200</xdr:colOff>
      <xdr:row>169</xdr:row>
      <xdr:rowOff>76200</xdr:rowOff>
    </xdr:from>
    <xdr:to>
      <xdr:col>7</xdr:col>
      <xdr:colOff>2020200</xdr:colOff>
      <xdr:row>169</xdr:row>
      <xdr:rowOff>2020200</xdr:rowOff>
    </xdr:to>
    <xdr:pic>
      <xdr:nvPicPr>
        <xdr:cNvPr id="195" name="Obraz 194">
          <a:extLst>
            <a:ext uri="{FF2B5EF4-FFF2-40B4-BE49-F238E27FC236}">
              <a16:creationId xmlns:a16="http://schemas.microsoft.com/office/drawing/2014/main" id="{3A3957AD-022F-5508-9C63-06C89DE99962}"/>
            </a:ext>
          </a:extLst>
        </xdr:cNvPr>
        <xdr:cNvPicPr>
          <a:picLocks noChangeAspect="1" noChangeArrowheads="1"/>
        </xdr:cNvPicPr>
      </xdr:nvPicPr>
      <xdr:blipFill>
        <a:blip xmlns:r="http://schemas.openxmlformats.org/officeDocument/2006/relationships" r:embed="rId132" cstate="print">
          <a:extLst>
            <a:ext uri="{28A0092B-C50C-407E-A947-70E740481C1C}">
              <a14:useLocalDpi xmlns:a14="http://schemas.microsoft.com/office/drawing/2010/main" val="0"/>
            </a:ext>
          </a:extLst>
        </a:blip>
        <a:srcRect/>
        <a:stretch>
          <a:fillRect/>
        </a:stretch>
      </xdr:blipFill>
      <xdr:spPr bwMode="auto">
        <a:xfrm>
          <a:off x="12477750" y="3412998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57150</xdr:colOff>
      <xdr:row>170</xdr:row>
      <xdr:rowOff>47625</xdr:rowOff>
    </xdr:from>
    <xdr:to>
      <xdr:col>7</xdr:col>
      <xdr:colOff>2001150</xdr:colOff>
      <xdr:row>170</xdr:row>
      <xdr:rowOff>1991625</xdr:rowOff>
    </xdr:to>
    <xdr:pic>
      <xdr:nvPicPr>
        <xdr:cNvPr id="196" name="Obraz 195">
          <a:extLst>
            <a:ext uri="{FF2B5EF4-FFF2-40B4-BE49-F238E27FC236}">
              <a16:creationId xmlns:a16="http://schemas.microsoft.com/office/drawing/2014/main" id="{B9A1A28C-4267-7C7E-C98E-3B1E85818EC2}"/>
            </a:ext>
          </a:extLst>
        </xdr:cNvPr>
        <xdr:cNvPicPr>
          <a:picLocks noChangeAspect="1" noChangeArrowheads="1"/>
        </xdr:cNvPicPr>
      </xdr:nvPicPr>
      <xdr:blipFill>
        <a:blip xmlns:r="http://schemas.openxmlformats.org/officeDocument/2006/relationships" r:embed="rId133" cstate="print">
          <a:extLst>
            <a:ext uri="{28A0092B-C50C-407E-A947-70E740481C1C}">
              <a14:useLocalDpi xmlns:a14="http://schemas.microsoft.com/office/drawing/2010/main" val="0"/>
            </a:ext>
          </a:extLst>
        </a:blip>
        <a:srcRect/>
        <a:stretch>
          <a:fillRect/>
        </a:stretch>
      </xdr:blipFill>
      <xdr:spPr bwMode="auto">
        <a:xfrm>
          <a:off x="12458700" y="34330005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171</xdr:row>
      <xdr:rowOff>66675</xdr:rowOff>
    </xdr:from>
    <xdr:to>
      <xdr:col>7</xdr:col>
      <xdr:colOff>2010675</xdr:colOff>
      <xdr:row>171</xdr:row>
      <xdr:rowOff>2010675</xdr:rowOff>
    </xdr:to>
    <xdr:pic>
      <xdr:nvPicPr>
        <xdr:cNvPr id="197" name="Obraz 196">
          <a:extLst>
            <a:ext uri="{FF2B5EF4-FFF2-40B4-BE49-F238E27FC236}">
              <a16:creationId xmlns:a16="http://schemas.microsoft.com/office/drawing/2014/main" id="{CB80D930-F37A-2502-DA1E-EFE409781D36}"/>
            </a:ext>
          </a:extLst>
        </xdr:cNvPr>
        <xdr:cNvPicPr>
          <a:picLocks noChangeAspect="1" noChangeArrowheads="1"/>
        </xdr:cNvPicPr>
      </xdr:nvPicPr>
      <xdr:blipFill>
        <a:blip xmlns:r="http://schemas.openxmlformats.org/officeDocument/2006/relationships" r:embed="rId134" cstate="print">
          <a:extLst>
            <a:ext uri="{28A0092B-C50C-407E-A947-70E740481C1C}">
              <a14:useLocalDpi xmlns:a14="http://schemas.microsoft.com/office/drawing/2010/main" val="0"/>
            </a:ext>
          </a:extLst>
        </a:blip>
        <a:srcRect/>
        <a:stretch>
          <a:fillRect/>
        </a:stretch>
      </xdr:blipFill>
      <xdr:spPr bwMode="auto">
        <a:xfrm>
          <a:off x="12468225" y="34534792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172</xdr:row>
      <xdr:rowOff>19050</xdr:rowOff>
    </xdr:from>
    <xdr:to>
      <xdr:col>7</xdr:col>
      <xdr:colOff>2010675</xdr:colOff>
      <xdr:row>172</xdr:row>
      <xdr:rowOff>1963050</xdr:rowOff>
    </xdr:to>
    <xdr:pic>
      <xdr:nvPicPr>
        <xdr:cNvPr id="198" name="Obraz 197">
          <a:extLst>
            <a:ext uri="{FF2B5EF4-FFF2-40B4-BE49-F238E27FC236}">
              <a16:creationId xmlns:a16="http://schemas.microsoft.com/office/drawing/2014/main" id="{91EEDF5B-B5E6-D5B6-DD57-18A979F03D8F}"/>
            </a:ext>
          </a:extLst>
        </xdr:cNvPr>
        <xdr:cNvPicPr>
          <a:picLocks noChangeAspect="1" noChangeArrowheads="1"/>
        </xdr:cNvPicPr>
      </xdr:nvPicPr>
      <xdr:blipFill>
        <a:blip xmlns:r="http://schemas.openxmlformats.org/officeDocument/2006/relationships" r:embed="rId135" cstate="print">
          <a:extLst>
            <a:ext uri="{28A0092B-C50C-407E-A947-70E740481C1C}">
              <a14:useLocalDpi xmlns:a14="http://schemas.microsoft.com/office/drawing/2010/main" val="0"/>
            </a:ext>
          </a:extLst>
        </a:blip>
        <a:srcRect/>
        <a:stretch>
          <a:fillRect/>
        </a:stretch>
      </xdr:blipFill>
      <xdr:spPr bwMode="auto">
        <a:xfrm>
          <a:off x="12468225" y="34732912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47625</xdr:colOff>
      <xdr:row>173</xdr:row>
      <xdr:rowOff>38100</xdr:rowOff>
    </xdr:from>
    <xdr:to>
      <xdr:col>7</xdr:col>
      <xdr:colOff>1991625</xdr:colOff>
      <xdr:row>173</xdr:row>
      <xdr:rowOff>1982100</xdr:rowOff>
    </xdr:to>
    <xdr:pic>
      <xdr:nvPicPr>
        <xdr:cNvPr id="199" name="Obraz 198">
          <a:extLst>
            <a:ext uri="{FF2B5EF4-FFF2-40B4-BE49-F238E27FC236}">
              <a16:creationId xmlns:a16="http://schemas.microsoft.com/office/drawing/2014/main" id="{343B7393-B8C7-07C7-A8B9-E21FD40442C1}"/>
            </a:ext>
          </a:extLst>
        </xdr:cNvPr>
        <xdr:cNvPicPr>
          <a:picLocks noChangeAspect="1" noChangeArrowheads="1"/>
        </xdr:cNvPicPr>
      </xdr:nvPicPr>
      <xdr:blipFill>
        <a:blip xmlns:r="http://schemas.openxmlformats.org/officeDocument/2006/relationships" r:embed="rId136" cstate="print">
          <a:extLst>
            <a:ext uri="{28A0092B-C50C-407E-A947-70E740481C1C}">
              <a14:useLocalDpi xmlns:a14="http://schemas.microsoft.com/office/drawing/2010/main" val="0"/>
            </a:ext>
          </a:extLst>
        </a:blip>
        <a:srcRect/>
        <a:stretch>
          <a:fillRect/>
        </a:stretch>
      </xdr:blipFill>
      <xdr:spPr bwMode="auto">
        <a:xfrm>
          <a:off x="12449175" y="3493770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38100</xdr:colOff>
      <xdr:row>174</xdr:row>
      <xdr:rowOff>38100</xdr:rowOff>
    </xdr:from>
    <xdr:to>
      <xdr:col>7</xdr:col>
      <xdr:colOff>1982100</xdr:colOff>
      <xdr:row>174</xdr:row>
      <xdr:rowOff>1982100</xdr:rowOff>
    </xdr:to>
    <xdr:pic>
      <xdr:nvPicPr>
        <xdr:cNvPr id="200" name="Obraz 199">
          <a:extLst>
            <a:ext uri="{FF2B5EF4-FFF2-40B4-BE49-F238E27FC236}">
              <a16:creationId xmlns:a16="http://schemas.microsoft.com/office/drawing/2014/main" id="{3AB15A5E-9D71-8409-004E-C8CD6CB5D936}"/>
            </a:ext>
          </a:extLst>
        </xdr:cNvPr>
        <xdr:cNvPicPr>
          <a:picLocks noChangeAspect="1" noChangeArrowheads="1"/>
        </xdr:cNvPicPr>
      </xdr:nvPicPr>
      <xdr:blipFill>
        <a:blip xmlns:r="http://schemas.openxmlformats.org/officeDocument/2006/relationships" r:embed="rId137" cstate="print">
          <a:extLst>
            <a:ext uri="{28A0092B-C50C-407E-A947-70E740481C1C}">
              <a14:useLocalDpi xmlns:a14="http://schemas.microsoft.com/office/drawing/2010/main" val="0"/>
            </a:ext>
          </a:extLst>
        </a:blip>
        <a:srcRect/>
        <a:stretch>
          <a:fillRect/>
        </a:stretch>
      </xdr:blipFill>
      <xdr:spPr bwMode="auto">
        <a:xfrm>
          <a:off x="12439650" y="35130105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175</xdr:row>
      <xdr:rowOff>9525</xdr:rowOff>
    </xdr:from>
    <xdr:to>
      <xdr:col>7</xdr:col>
      <xdr:colOff>2010675</xdr:colOff>
      <xdr:row>175</xdr:row>
      <xdr:rowOff>1953525</xdr:rowOff>
    </xdr:to>
    <xdr:pic>
      <xdr:nvPicPr>
        <xdr:cNvPr id="201" name="Obraz 200">
          <a:extLst>
            <a:ext uri="{FF2B5EF4-FFF2-40B4-BE49-F238E27FC236}">
              <a16:creationId xmlns:a16="http://schemas.microsoft.com/office/drawing/2014/main" id="{7E5E9DFC-9403-1204-6E39-484F17EE560E}"/>
            </a:ext>
          </a:extLst>
        </xdr:cNvPr>
        <xdr:cNvPicPr>
          <a:picLocks noChangeAspect="1" noChangeArrowheads="1"/>
        </xdr:cNvPicPr>
      </xdr:nvPicPr>
      <xdr:blipFill>
        <a:blip xmlns:r="http://schemas.openxmlformats.org/officeDocument/2006/relationships" r:embed="rId138" cstate="print">
          <a:extLst>
            <a:ext uri="{28A0092B-C50C-407E-A947-70E740481C1C}">
              <a14:useLocalDpi xmlns:a14="http://schemas.microsoft.com/office/drawing/2010/main" val="0"/>
            </a:ext>
          </a:extLst>
        </a:blip>
        <a:srcRect/>
        <a:stretch>
          <a:fillRect/>
        </a:stretch>
      </xdr:blipFill>
      <xdr:spPr bwMode="auto">
        <a:xfrm>
          <a:off x="12468225" y="3533013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176</xdr:row>
      <xdr:rowOff>47625</xdr:rowOff>
    </xdr:from>
    <xdr:to>
      <xdr:col>7</xdr:col>
      <xdr:colOff>2010675</xdr:colOff>
      <xdr:row>176</xdr:row>
      <xdr:rowOff>1991625</xdr:rowOff>
    </xdr:to>
    <xdr:pic>
      <xdr:nvPicPr>
        <xdr:cNvPr id="202" name="Obraz 201">
          <a:extLst>
            <a:ext uri="{FF2B5EF4-FFF2-40B4-BE49-F238E27FC236}">
              <a16:creationId xmlns:a16="http://schemas.microsoft.com/office/drawing/2014/main" id="{DD323A80-3192-6934-677C-563C2C4BA9C3}"/>
            </a:ext>
          </a:extLst>
        </xdr:cNvPr>
        <xdr:cNvPicPr>
          <a:picLocks noChangeAspect="1" noChangeArrowheads="1"/>
        </xdr:cNvPicPr>
      </xdr:nvPicPr>
      <xdr:blipFill>
        <a:blip xmlns:r="http://schemas.openxmlformats.org/officeDocument/2006/relationships" r:embed="rId139" cstate="print">
          <a:extLst>
            <a:ext uri="{28A0092B-C50C-407E-A947-70E740481C1C}">
              <a14:useLocalDpi xmlns:a14="http://schemas.microsoft.com/office/drawing/2010/main" val="0"/>
            </a:ext>
          </a:extLst>
        </a:blip>
        <a:srcRect/>
        <a:stretch>
          <a:fillRect/>
        </a:stretch>
      </xdr:blipFill>
      <xdr:spPr bwMode="auto">
        <a:xfrm>
          <a:off x="12468225" y="35536822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57150</xdr:colOff>
      <xdr:row>177</xdr:row>
      <xdr:rowOff>66675</xdr:rowOff>
    </xdr:from>
    <xdr:to>
      <xdr:col>7</xdr:col>
      <xdr:colOff>2001150</xdr:colOff>
      <xdr:row>177</xdr:row>
      <xdr:rowOff>2010675</xdr:rowOff>
    </xdr:to>
    <xdr:pic>
      <xdr:nvPicPr>
        <xdr:cNvPr id="203" name="Obraz 202">
          <a:extLst>
            <a:ext uri="{FF2B5EF4-FFF2-40B4-BE49-F238E27FC236}">
              <a16:creationId xmlns:a16="http://schemas.microsoft.com/office/drawing/2014/main" id="{29A248DC-377A-CCDA-8F20-CE11CD1B4C21}"/>
            </a:ext>
          </a:extLst>
        </xdr:cNvPr>
        <xdr:cNvPicPr>
          <a:picLocks noChangeAspect="1" noChangeArrowheads="1"/>
        </xdr:cNvPicPr>
      </xdr:nvPicPr>
      <xdr:blipFill>
        <a:blip xmlns:r="http://schemas.openxmlformats.org/officeDocument/2006/relationships" r:embed="rId140" cstate="print">
          <a:extLst>
            <a:ext uri="{28A0092B-C50C-407E-A947-70E740481C1C}">
              <a14:useLocalDpi xmlns:a14="http://schemas.microsoft.com/office/drawing/2010/main" val="0"/>
            </a:ext>
          </a:extLst>
        </a:blip>
        <a:srcRect/>
        <a:stretch>
          <a:fillRect/>
        </a:stretch>
      </xdr:blipFill>
      <xdr:spPr bwMode="auto">
        <a:xfrm>
          <a:off x="12458700" y="3574161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47625</xdr:colOff>
      <xdr:row>178</xdr:row>
      <xdr:rowOff>76200</xdr:rowOff>
    </xdr:from>
    <xdr:to>
      <xdr:col>7</xdr:col>
      <xdr:colOff>1991625</xdr:colOff>
      <xdr:row>178</xdr:row>
      <xdr:rowOff>2020200</xdr:rowOff>
    </xdr:to>
    <xdr:pic>
      <xdr:nvPicPr>
        <xdr:cNvPr id="204" name="Obraz 203">
          <a:extLst>
            <a:ext uri="{FF2B5EF4-FFF2-40B4-BE49-F238E27FC236}">
              <a16:creationId xmlns:a16="http://schemas.microsoft.com/office/drawing/2014/main" id="{2CA86FA8-85A5-C332-0DF6-FBF8BC6068D1}"/>
            </a:ext>
          </a:extLst>
        </xdr:cNvPr>
        <xdr:cNvPicPr>
          <a:picLocks noChangeAspect="1" noChangeArrowheads="1"/>
        </xdr:cNvPicPr>
      </xdr:nvPicPr>
      <xdr:blipFill>
        <a:blip xmlns:r="http://schemas.openxmlformats.org/officeDocument/2006/relationships" r:embed="rId141" cstate="print">
          <a:extLst>
            <a:ext uri="{28A0092B-C50C-407E-A947-70E740481C1C}">
              <a14:useLocalDpi xmlns:a14="http://schemas.microsoft.com/office/drawing/2010/main" val="0"/>
            </a:ext>
          </a:extLst>
        </a:blip>
        <a:srcRect/>
        <a:stretch>
          <a:fillRect/>
        </a:stretch>
      </xdr:blipFill>
      <xdr:spPr bwMode="auto">
        <a:xfrm>
          <a:off x="12449175" y="35945445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19050</xdr:colOff>
      <xdr:row>179</xdr:row>
      <xdr:rowOff>47625</xdr:rowOff>
    </xdr:from>
    <xdr:to>
      <xdr:col>7</xdr:col>
      <xdr:colOff>1963050</xdr:colOff>
      <xdr:row>179</xdr:row>
      <xdr:rowOff>1991625</xdr:rowOff>
    </xdr:to>
    <xdr:pic>
      <xdr:nvPicPr>
        <xdr:cNvPr id="205" name="Obraz 204">
          <a:extLst>
            <a:ext uri="{FF2B5EF4-FFF2-40B4-BE49-F238E27FC236}">
              <a16:creationId xmlns:a16="http://schemas.microsoft.com/office/drawing/2014/main" id="{B6826BC9-195D-99DE-5CC5-5AF1C2676A14}"/>
            </a:ext>
          </a:extLst>
        </xdr:cNvPr>
        <xdr:cNvPicPr>
          <a:picLocks noChangeAspect="1" noChangeArrowheads="1"/>
        </xdr:cNvPicPr>
      </xdr:nvPicPr>
      <xdr:blipFill>
        <a:blip xmlns:r="http://schemas.openxmlformats.org/officeDocument/2006/relationships" r:embed="rId142" cstate="print">
          <a:extLst>
            <a:ext uri="{28A0092B-C50C-407E-A947-70E740481C1C}">
              <a14:useLocalDpi xmlns:a14="http://schemas.microsoft.com/office/drawing/2010/main" val="0"/>
            </a:ext>
          </a:extLst>
        </a:blip>
        <a:srcRect/>
        <a:stretch>
          <a:fillRect/>
        </a:stretch>
      </xdr:blipFill>
      <xdr:spPr bwMode="auto">
        <a:xfrm>
          <a:off x="12420600" y="3614547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57150</xdr:colOff>
      <xdr:row>180</xdr:row>
      <xdr:rowOff>28575</xdr:rowOff>
    </xdr:from>
    <xdr:to>
      <xdr:col>7</xdr:col>
      <xdr:colOff>2001150</xdr:colOff>
      <xdr:row>180</xdr:row>
      <xdr:rowOff>1972575</xdr:rowOff>
    </xdr:to>
    <xdr:pic>
      <xdr:nvPicPr>
        <xdr:cNvPr id="206" name="Obraz 205">
          <a:extLst>
            <a:ext uri="{FF2B5EF4-FFF2-40B4-BE49-F238E27FC236}">
              <a16:creationId xmlns:a16="http://schemas.microsoft.com/office/drawing/2014/main" id="{5E1B2E8B-AF58-1296-A74E-564138A1292A}"/>
            </a:ext>
          </a:extLst>
        </xdr:cNvPr>
        <xdr:cNvPicPr>
          <a:picLocks noChangeAspect="1" noChangeArrowheads="1"/>
        </xdr:cNvPicPr>
      </xdr:nvPicPr>
      <xdr:blipFill>
        <a:blip xmlns:r="http://schemas.openxmlformats.org/officeDocument/2006/relationships" r:embed="rId143" cstate="print">
          <a:extLst>
            <a:ext uri="{28A0092B-C50C-407E-A947-70E740481C1C}">
              <a14:useLocalDpi xmlns:a14="http://schemas.microsoft.com/office/drawing/2010/main" val="0"/>
            </a:ext>
          </a:extLst>
        </a:blip>
        <a:srcRect/>
        <a:stretch>
          <a:fillRect/>
        </a:stretch>
      </xdr:blipFill>
      <xdr:spPr bwMode="auto">
        <a:xfrm>
          <a:off x="12458700" y="36346447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57150</xdr:colOff>
      <xdr:row>181</xdr:row>
      <xdr:rowOff>38100</xdr:rowOff>
    </xdr:from>
    <xdr:to>
      <xdr:col>7</xdr:col>
      <xdr:colOff>2001150</xdr:colOff>
      <xdr:row>181</xdr:row>
      <xdr:rowOff>1982100</xdr:rowOff>
    </xdr:to>
    <xdr:pic>
      <xdr:nvPicPr>
        <xdr:cNvPr id="207" name="Obraz 206">
          <a:extLst>
            <a:ext uri="{FF2B5EF4-FFF2-40B4-BE49-F238E27FC236}">
              <a16:creationId xmlns:a16="http://schemas.microsoft.com/office/drawing/2014/main" id="{BBB1A889-8EFC-7281-C826-CAA058A5A991}"/>
            </a:ext>
          </a:extLst>
        </xdr:cNvPr>
        <xdr:cNvPicPr>
          <a:picLocks noChangeAspect="1" noChangeArrowheads="1"/>
        </xdr:cNvPicPr>
      </xdr:nvPicPr>
      <xdr:blipFill>
        <a:blip xmlns:r="http://schemas.openxmlformats.org/officeDocument/2006/relationships" r:embed="rId144" cstate="print">
          <a:extLst>
            <a:ext uri="{28A0092B-C50C-407E-A947-70E740481C1C}">
              <a14:useLocalDpi xmlns:a14="http://schemas.microsoft.com/office/drawing/2010/main" val="0"/>
            </a:ext>
          </a:extLst>
        </a:blip>
        <a:srcRect/>
        <a:stretch>
          <a:fillRect/>
        </a:stretch>
      </xdr:blipFill>
      <xdr:spPr bwMode="auto">
        <a:xfrm>
          <a:off x="12458700" y="36550282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47625</xdr:colOff>
      <xdr:row>182</xdr:row>
      <xdr:rowOff>76200</xdr:rowOff>
    </xdr:from>
    <xdr:to>
      <xdr:col>7</xdr:col>
      <xdr:colOff>1991625</xdr:colOff>
      <xdr:row>182</xdr:row>
      <xdr:rowOff>2020200</xdr:rowOff>
    </xdr:to>
    <xdr:pic>
      <xdr:nvPicPr>
        <xdr:cNvPr id="208" name="Obraz 207">
          <a:extLst>
            <a:ext uri="{FF2B5EF4-FFF2-40B4-BE49-F238E27FC236}">
              <a16:creationId xmlns:a16="http://schemas.microsoft.com/office/drawing/2014/main" id="{22E453FF-C655-B6CF-AEBA-B6E63C0C1034}"/>
            </a:ext>
          </a:extLst>
        </xdr:cNvPr>
        <xdr:cNvPicPr>
          <a:picLocks noChangeAspect="1" noChangeArrowheads="1"/>
        </xdr:cNvPicPr>
      </xdr:nvPicPr>
      <xdr:blipFill>
        <a:blip xmlns:r="http://schemas.openxmlformats.org/officeDocument/2006/relationships" r:embed="rId145" cstate="print">
          <a:extLst>
            <a:ext uri="{28A0092B-C50C-407E-A947-70E740481C1C}">
              <a14:useLocalDpi xmlns:a14="http://schemas.microsoft.com/office/drawing/2010/main" val="0"/>
            </a:ext>
          </a:extLst>
        </a:blip>
        <a:srcRect/>
        <a:stretch>
          <a:fillRect/>
        </a:stretch>
      </xdr:blipFill>
      <xdr:spPr bwMode="auto">
        <a:xfrm>
          <a:off x="12449175" y="36756975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76200</xdr:colOff>
      <xdr:row>183</xdr:row>
      <xdr:rowOff>47625</xdr:rowOff>
    </xdr:from>
    <xdr:to>
      <xdr:col>7</xdr:col>
      <xdr:colOff>2020200</xdr:colOff>
      <xdr:row>183</xdr:row>
      <xdr:rowOff>1991625</xdr:rowOff>
    </xdr:to>
    <xdr:pic>
      <xdr:nvPicPr>
        <xdr:cNvPr id="209" name="Obraz 208">
          <a:extLst>
            <a:ext uri="{FF2B5EF4-FFF2-40B4-BE49-F238E27FC236}">
              <a16:creationId xmlns:a16="http://schemas.microsoft.com/office/drawing/2014/main" id="{7B5C3E68-148F-1004-90E1-ECB1C41D8A58}"/>
            </a:ext>
          </a:extLst>
        </xdr:cNvPr>
        <xdr:cNvPicPr>
          <a:picLocks noChangeAspect="1" noChangeArrowheads="1"/>
        </xdr:cNvPicPr>
      </xdr:nvPicPr>
      <xdr:blipFill>
        <a:blip xmlns:r="http://schemas.openxmlformats.org/officeDocument/2006/relationships" r:embed="rId146" cstate="print">
          <a:extLst>
            <a:ext uri="{28A0092B-C50C-407E-A947-70E740481C1C}">
              <a14:useLocalDpi xmlns:a14="http://schemas.microsoft.com/office/drawing/2010/main" val="0"/>
            </a:ext>
          </a:extLst>
        </a:blip>
        <a:srcRect/>
        <a:stretch>
          <a:fillRect/>
        </a:stretch>
      </xdr:blipFill>
      <xdr:spPr bwMode="auto">
        <a:xfrm>
          <a:off x="12477750" y="3695700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184</xdr:row>
      <xdr:rowOff>57150</xdr:rowOff>
    </xdr:from>
    <xdr:to>
      <xdr:col>7</xdr:col>
      <xdr:colOff>2010675</xdr:colOff>
      <xdr:row>184</xdr:row>
      <xdr:rowOff>2001150</xdr:rowOff>
    </xdr:to>
    <xdr:pic>
      <xdr:nvPicPr>
        <xdr:cNvPr id="210" name="Obraz 209">
          <a:extLst>
            <a:ext uri="{FF2B5EF4-FFF2-40B4-BE49-F238E27FC236}">
              <a16:creationId xmlns:a16="http://schemas.microsoft.com/office/drawing/2014/main" id="{FCDE30CA-CDF0-DAC3-843A-19ED423A5B19}"/>
            </a:ext>
          </a:extLst>
        </xdr:cNvPr>
        <xdr:cNvPicPr>
          <a:picLocks noChangeAspect="1" noChangeArrowheads="1"/>
        </xdr:cNvPicPr>
      </xdr:nvPicPr>
      <xdr:blipFill>
        <a:blip xmlns:r="http://schemas.openxmlformats.org/officeDocument/2006/relationships" r:embed="rId147" cstate="print">
          <a:extLst>
            <a:ext uri="{28A0092B-C50C-407E-A947-70E740481C1C}">
              <a14:useLocalDpi xmlns:a14="http://schemas.microsoft.com/office/drawing/2010/main" val="0"/>
            </a:ext>
          </a:extLst>
        </a:blip>
        <a:srcRect/>
        <a:stretch>
          <a:fillRect/>
        </a:stretch>
      </xdr:blipFill>
      <xdr:spPr bwMode="auto">
        <a:xfrm>
          <a:off x="12468225" y="37160835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57150</xdr:colOff>
      <xdr:row>185</xdr:row>
      <xdr:rowOff>38100</xdr:rowOff>
    </xdr:from>
    <xdr:to>
      <xdr:col>7</xdr:col>
      <xdr:colOff>2001150</xdr:colOff>
      <xdr:row>185</xdr:row>
      <xdr:rowOff>1982100</xdr:rowOff>
    </xdr:to>
    <xdr:pic>
      <xdr:nvPicPr>
        <xdr:cNvPr id="211" name="Obraz 210">
          <a:extLst>
            <a:ext uri="{FF2B5EF4-FFF2-40B4-BE49-F238E27FC236}">
              <a16:creationId xmlns:a16="http://schemas.microsoft.com/office/drawing/2014/main" id="{8096E72B-80FF-B68F-DF44-C4F951B48C1A}"/>
            </a:ext>
          </a:extLst>
        </xdr:cNvPr>
        <xdr:cNvPicPr>
          <a:picLocks noChangeAspect="1" noChangeArrowheads="1"/>
        </xdr:cNvPicPr>
      </xdr:nvPicPr>
      <xdr:blipFill>
        <a:blip xmlns:r="http://schemas.openxmlformats.org/officeDocument/2006/relationships" r:embed="rId148" cstate="print">
          <a:extLst>
            <a:ext uri="{28A0092B-C50C-407E-A947-70E740481C1C}">
              <a14:useLocalDpi xmlns:a14="http://schemas.microsoft.com/office/drawing/2010/main" val="0"/>
            </a:ext>
          </a:extLst>
        </a:blip>
        <a:srcRect/>
        <a:stretch>
          <a:fillRect/>
        </a:stretch>
      </xdr:blipFill>
      <xdr:spPr bwMode="auto">
        <a:xfrm>
          <a:off x="12458700" y="37361812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76200</xdr:colOff>
      <xdr:row>186</xdr:row>
      <xdr:rowOff>38100</xdr:rowOff>
    </xdr:from>
    <xdr:to>
      <xdr:col>7</xdr:col>
      <xdr:colOff>2020200</xdr:colOff>
      <xdr:row>186</xdr:row>
      <xdr:rowOff>1982100</xdr:rowOff>
    </xdr:to>
    <xdr:pic>
      <xdr:nvPicPr>
        <xdr:cNvPr id="212" name="Obraz 211">
          <a:extLst>
            <a:ext uri="{FF2B5EF4-FFF2-40B4-BE49-F238E27FC236}">
              <a16:creationId xmlns:a16="http://schemas.microsoft.com/office/drawing/2014/main" id="{029E2A2C-A9BE-17FC-34E3-4595D3992AB4}"/>
            </a:ext>
          </a:extLst>
        </xdr:cNvPr>
        <xdr:cNvPicPr>
          <a:picLocks noChangeAspect="1" noChangeArrowheads="1"/>
        </xdr:cNvPicPr>
      </xdr:nvPicPr>
      <xdr:blipFill>
        <a:blip xmlns:r="http://schemas.openxmlformats.org/officeDocument/2006/relationships" r:embed="rId149" cstate="print">
          <a:extLst>
            <a:ext uri="{28A0092B-C50C-407E-A947-70E740481C1C}">
              <a14:useLocalDpi xmlns:a14="http://schemas.microsoft.com/office/drawing/2010/main" val="0"/>
            </a:ext>
          </a:extLst>
        </a:blip>
        <a:srcRect/>
        <a:stretch>
          <a:fillRect/>
        </a:stretch>
      </xdr:blipFill>
      <xdr:spPr bwMode="auto">
        <a:xfrm>
          <a:off x="12477750" y="37564695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187</xdr:row>
      <xdr:rowOff>47625</xdr:rowOff>
    </xdr:from>
    <xdr:to>
      <xdr:col>7</xdr:col>
      <xdr:colOff>2010675</xdr:colOff>
      <xdr:row>187</xdr:row>
      <xdr:rowOff>1991625</xdr:rowOff>
    </xdr:to>
    <xdr:pic>
      <xdr:nvPicPr>
        <xdr:cNvPr id="213" name="Obraz 212">
          <a:extLst>
            <a:ext uri="{FF2B5EF4-FFF2-40B4-BE49-F238E27FC236}">
              <a16:creationId xmlns:a16="http://schemas.microsoft.com/office/drawing/2014/main" id="{71046992-E871-1FD2-0BD9-DA6787E1D5DC}"/>
            </a:ext>
          </a:extLst>
        </xdr:cNvPr>
        <xdr:cNvPicPr>
          <a:picLocks noChangeAspect="1" noChangeArrowheads="1"/>
        </xdr:cNvPicPr>
      </xdr:nvPicPr>
      <xdr:blipFill>
        <a:blip xmlns:r="http://schemas.openxmlformats.org/officeDocument/2006/relationships" r:embed="rId150" cstate="print">
          <a:extLst>
            <a:ext uri="{28A0092B-C50C-407E-A947-70E740481C1C}">
              <a14:useLocalDpi xmlns:a14="http://schemas.microsoft.com/office/drawing/2010/main" val="0"/>
            </a:ext>
          </a:extLst>
        </a:blip>
        <a:srcRect/>
        <a:stretch>
          <a:fillRect/>
        </a:stretch>
      </xdr:blipFill>
      <xdr:spPr bwMode="auto">
        <a:xfrm>
          <a:off x="12468225" y="3776853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76200</xdr:colOff>
      <xdr:row>188</xdr:row>
      <xdr:rowOff>38100</xdr:rowOff>
    </xdr:from>
    <xdr:to>
      <xdr:col>7</xdr:col>
      <xdr:colOff>2020200</xdr:colOff>
      <xdr:row>188</xdr:row>
      <xdr:rowOff>1982100</xdr:rowOff>
    </xdr:to>
    <xdr:pic>
      <xdr:nvPicPr>
        <xdr:cNvPr id="214" name="Obraz 213">
          <a:extLst>
            <a:ext uri="{FF2B5EF4-FFF2-40B4-BE49-F238E27FC236}">
              <a16:creationId xmlns:a16="http://schemas.microsoft.com/office/drawing/2014/main" id="{46307EEE-8B98-CF2F-14DC-8140F7B68DCA}"/>
            </a:ext>
          </a:extLst>
        </xdr:cNvPr>
        <xdr:cNvPicPr>
          <a:picLocks noChangeAspect="1" noChangeArrowheads="1"/>
        </xdr:cNvPicPr>
      </xdr:nvPicPr>
      <xdr:blipFill>
        <a:blip xmlns:r="http://schemas.openxmlformats.org/officeDocument/2006/relationships" r:embed="rId151" cstate="print">
          <a:extLst>
            <a:ext uri="{28A0092B-C50C-407E-A947-70E740481C1C}">
              <a14:useLocalDpi xmlns:a14="http://schemas.microsoft.com/office/drawing/2010/main" val="0"/>
            </a:ext>
          </a:extLst>
        </a:blip>
        <a:srcRect/>
        <a:stretch>
          <a:fillRect/>
        </a:stretch>
      </xdr:blipFill>
      <xdr:spPr bwMode="auto">
        <a:xfrm>
          <a:off x="12477750" y="3797046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76200</xdr:colOff>
      <xdr:row>189</xdr:row>
      <xdr:rowOff>38100</xdr:rowOff>
    </xdr:from>
    <xdr:to>
      <xdr:col>7</xdr:col>
      <xdr:colOff>2020200</xdr:colOff>
      <xdr:row>189</xdr:row>
      <xdr:rowOff>1982100</xdr:rowOff>
    </xdr:to>
    <xdr:pic>
      <xdr:nvPicPr>
        <xdr:cNvPr id="215" name="Obraz 214">
          <a:extLst>
            <a:ext uri="{FF2B5EF4-FFF2-40B4-BE49-F238E27FC236}">
              <a16:creationId xmlns:a16="http://schemas.microsoft.com/office/drawing/2014/main" id="{0699E0F0-3F9A-39E4-52C6-A2EBD8C6C42E}"/>
            </a:ext>
          </a:extLst>
        </xdr:cNvPr>
        <xdr:cNvPicPr>
          <a:picLocks noChangeAspect="1" noChangeArrowheads="1"/>
        </xdr:cNvPicPr>
      </xdr:nvPicPr>
      <xdr:blipFill>
        <a:blip xmlns:r="http://schemas.openxmlformats.org/officeDocument/2006/relationships" r:embed="rId152" cstate="print">
          <a:extLst>
            <a:ext uri="{28A0092B-C50C-407E-A947-70E740481C1C}">
              <a14:useLocalDpi xmlns:a14="http://schemas.microsoft.com/office/drawing/2010/main" val="0"/>
            </a:ext>
          </a:extLst>
        </a:blip>
        <a:srcRect/>
        <a:stretch>
          <a:fillRect/>
        </a:stretch>
      </xdr:blipFill>
      <xdr:spPr bwMode="auto">
        <a:xfrm>
          <a:off x="12477750" y="38173342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76200</xdr:colOff>
      <xdr:row>190</xdr:row>
      <xdr:rowOff>28575</xdr:rowOff>
    </xdr:from>
    <xdr:to>
      <xdr:col>7</xdr:col>
      <xdr:colOff>2020200</xdr:colOff>
      <xdr:row>190</xdr:row>
      <xdr:rowOff>1972575</xdr:rowOff>
    </xdr:to>
    <xdr:pic>
      <xdr:nvPicPr>
        <xdr:cNvPr id="216" name="Obraz 215">
          <a:extLst>
            <a:ext uri="{FF2B5EF4-FFF2-40B4-BE49-F238E27FC236}">
              <a16:creationId xmlns:a16="http://schemas.microsoft.com/office/drawing/2014/main" id="{E4340AA3-1917-F3B3-4329-652988F43EEF}"/>
            </a:ext>
          </a:extLst>
        </xdr:cNvPr>
        <xdr:cNvPicPr>
          <a:picLocks noChangeAspect="1" noChangeArrowheads="1"/>
        </xdr:cNvPicPr>
      </xdr:nvPicPr>
      <xdr:blipFill>
        <a:blip xmlns:r="http://schemas.openxmlformats.org/officeDocument/2006/relationships" r:embed="rId153" cstate="print">
          <a:extLst>
            <a:ext uri="{28A0092B-C50C-407E-A947-70E740481C1C}">
              <a14:useLocalDpi xmlns:a14="http://schemas.microsoft.com/office/drawing/2010/main" val="0"/>
            </a:ext>
          </a:extLst>
        </a:blip>
        <a:srcRect/>
        <a:stretch>
          <a:fillRect/>
        </a:stretch>
      </xdr:blipFill>
      <xdr:spPr bwMode="auto">
        <a:xfrm>
          <a:off x="12477750" y="38375272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47625</xdr:colOff>
      <xdr:row>191</xdr:row>
      <xdr:rowOff>47625</xdr:rowOff>
    </xdr:from>
    <xdr:to>
      <xdr:col>7</xdr:col>
      <xdr:colOff>1991625</xdr:colOff>
      <xdr:row>191</xdr:row>
      <xdr:rowOff>1991625</xdr:rowOff>
    </xdr:to>
    <xdr:pic>
      <xdr:nvPicPr>
        <xdr:cNvPr id="217" name="Obraz 216">
          <a:extLst>
            <a:ext uri="{FF2B5EF4-FFF2-40B4-BE49-F238E27FC236}">
              <a16:creationId xmlns:a16="http://schemas.microsoft.com/office/drawing/2014/main" id="{2AFDA750-BFBC-72D9-8AEF-686C08D60DCA}"/>
            </a:ext>
          </a:extLst>
        </xdr:cNvPr>
        <xdr:cNvPicPr>
          <a:picLocks noChangeAspect="1" noChangeArrowheads="1"/>
        </xdr:cNvPicPr>
      </xdr:nvPicPr>
      <xdr:blipFill>
        <a:blip xmlns:r="http://schemas.openxmlformats.org/officeDocument/2006/relationships" r:embed="rId154" cstate="print">
          <a:extLst>
            <a:ext uri="{28A0092B-C50C-407E-A947-70E740481C1C}">
              <a14:useLocalDpi xmlns:a14="http://schemas.microsoft.com/office/drawing/2010/main" val="0"/>
            </a:ext>
          </a:extLst>
        </a:blip>
        <a:srcRect/>
        <a:stretch>
          <a:fillRect/>
        </a:stretch>
      </xdr:blipFill>
      <xdr:spPr bwMode="auto">
        <a:xfrm>
          <a:off x="12449175" y="3858006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47625</xdr:colOff>
      <xdr:row>192</xdr:row>
      <xdr:rowOff>38100</xdr:rowOff>
    </xdr:from>
    <xdr:to>
      <xdr:col>7</xdr:col>
      <xdr:colOff>1991625</xdr:colOff>
      <xdr:row>192</xdr:row>
      <xdr:rowOff>1982100</xdr:rowOff>
    </xdr:to>
    <xdr:pic>
      <xdr:nvPicPr>
        <xdr:cNvPr id="218" name="Obraz 217">
          <a:extLst>
            <a:ext uri="{FF2B5EF4-FFF2-40B4-BE49-F238E27FC236}">
              <a16:creationId xmlns:a16="http://schemas.microsoft.com/office/drawing/2014/main" id="{4AF28CD4-3BE3-FC23-9418-F15DA662A803}"/>
            </a:ext>
          </a:extLst>
        </xdr:cNvPr>
        <xdr:cNvPicPr>
          <a:picLocks noChangeAspect="1" noChangeArrowheads="1"/>
        </xdr:cNvPicPr>
      </xdr:nvPicPr>
      <xdr:blipFill>
        <a:blip xmlns:r="http://schemas.openxmlformats.org/officeDocument/2006/relationships" r:embed="rId155" cstate="print">
          <a:extLst>
            <a:ext uri="{28A0092B-C50C-407E-A947-70E740481C1C}">
              <a14:useLocalDpi xmlns:a14="http://schemas.microsoft.com/office/drawing/2010/main" val="0"/>
            </a:ext>
          </a:extLst>
        </a:blip>
        <a:srcRect/>
        <a:stretch>
          <a:fillRect/>
        </a:stretch>
      </xdr:blipFill>
      <xdr:spPr bwMode="auto">
        <a:xfrm>
          <a:off x="12449175" y="3878199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193</xdr:row>
      <xdr:rowOff>57150</xdr:rowOff>
    </xdr:from>
    <xdr:to>
      <xdr:col>7</xdr:col>
      <xdr:colOff>2010675</xdr:colOff>
      <xdr:row>193</xdr:row>
      <xdr:rowOff>2001150</xdr:rowOff>
    </xdr:to>
    <xdr:pic>
      <xdr:nvPicPr>
        <xdr:cNvPr id="219" name="Obraz 218">
          <a:extLst>
            <a:ext uri="{FF2B5EF4-FFF2-40B4-BE49-F238E27FC236}">
              <a16:creationId xmlns:a16="http://schemas.microsoft.com/office/drawing/2014/main" id="{FCC13089-AB58-C767-D88C-584BD021092E}"/>
            </a:ext>
          </a:extLst>
        </xdr:cNvPr>
        <xdr:cNvPicPr>
          <a:picLocks noChangeAspect="1" noChangeArrowheads="1"/>
        </xdr:cNvPicPr>
      </xdr:nvPicPr>
      <xdr:blipFill>
        <a:blip xmlns:r="http://schemas.openxmlformats.org/officeDocument/2006/relationships" r:embed="rId156" cstate="print">
          <a:extLst>
            <a:ext uri="{28A0092B-C50C-407E-A947-70E740481C1C}">
              <a14:useLocalDpi xmlns:a14="http://schemas.microsoft.com/office/drawing/2010/main" val="0"/>
            </a:ext>
          </a:extLst>
        </a:blip>
        <a:srcRect/>
        <a:stretch>
          <a:fillRect/>
        </a:stretch>
      </xdr:blipFill>
      <xdr:spPr bwMode="auto">
        <a:xfrm>
          <a:off x="12468225" y="38986777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76200</xdr:colOff>
      <xdr:row>194</xdr:row>
      <xdr:rowOff>47625</xdr:rowOff>
    </xdr:from>
    <xdr:to>
      <xdr:col>7</xdr:col>
      <xdr:colOff>2020200</xdr:colOff>
      <xdr:row>194</xdr:row>
      <xdr:rowOff>1991625</xdr:rowOff>
    </xdr:to>
    <xdr:pic>
      <xdr:nvPicPr>
        <xdr:cNvPr id="220" name="Obraz 219">
          <a:extLst>
            <a:ext uri="{FF2B5EF4-FFF2-40B4-BE49-F238E27FC236}">
              <a16:creationId xmlns:a16="http://schemas.microsoft.com/office/drawing/2014/main" id="{86AC9900-3AB3-2644-E582-D222738FD009}"/>
            </a:ext>
          </a:extLst>
        </xdr:cNvPr>
        <xdr:cNvPicPr>
          <a:picLocks noChangeAspect="1" noChangeArrowheads="1"/>
        </xdr:cNvPicPr>
      </xdr:nvPicPr>
      <xdr:blipFill>
        <a:blip xmlns:r="http://schemas.openxmlformats.org/officeDocument/2006/relationships" r:embed="rId157" cstate="print">
          <a:extLst>
            <a:ext uri="{28A0092B-C50C-407E-A947-70E740481C1C}">
              <a14:useLocalDpi xmlns:a14="http://schemas.microsoft.com/office/drawing/2010/main" val="0"/>
            </a:ext>
          </a:extLst>
        </a:blip>
        <a:srcRect/>
        <a:stretch>
          <a:fillRect/>
        </a:stretch>
      </xdr:blipFill>
      <xdr:spPr bwMode="auto">
        <a:xfrm>
          <a:off x="12477750" y="39188707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195</xdr:row>
      <xdr:rowOff>38100</xdr:rowOff>
    </xdr:from>
    <xdr:to>
      <xdr:col>7</xdr:col>
      <xdr:colOff>2010675</xdr:colOff>
      <xdr:row>195</xdr:row>
      <xdr:rowOff>1982100</xdr:rowOff>
    </xdr:to>
    <xdr:pic>
      <xdr:nvPicPr>
        <xdr:cNvPr id="221" name="Obraz 220">
          <a:extLst>
            <a:ext uri="{FF2B5EF4-FFF2-40B4-BE49-F238E27FC236}">
              <a16:creationId xmlns:a16="http://schemas.microsoft.com/office/drawing/2014/main" id="{CF68370C-42B7-55E2-D88E-19D683C6BB9F}"/>
            </a:ext>
          </a:extLst>
        </xdr:cNvPr>
        <xdr:cNvPicPr>
          <a:picLocks noChangeAspect="1" noChangeArrowheads="1"/>
        </xdr:cNvPicPr>
      </xdr:nvPicPr>
      <xdr:blipFill>
        <a:blip xmlns:r="http://schemas.openxmlformats.org/officeDocument/2006/relationships" r:embed="rId158" cstate="print">
          <a:extLst>
            <a:ext uri="{28A0092B-C50C-407E-A947-70E740481C1C}">
              <a14:useLocalDpi xmlns:a14="http://schemas.microsoft.com/office/drawing/2010/main" val="0"/>
            </a:ext>
          </a:extLst>
        </a:blip>
        <a:srcRect/>
        <a:stretch>
          <a:fillRect/>
        </a:stretch>
      </xdr:blipFill>
      <xdr:spPr bwMode="auto">
        <a:xfrm>
          <a:off x="12468225" y="39390637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57150</xdr:colOff>
      <xdr:row>196</xdr:row>
      <xdr:rowOff>47625</xdr:rowOff>
    </xdr:from>
    <xdr:to>
      <xdr:col>7</xdr:col>
      <xdr:colOff>2001150</xdr:colOff>
      <xdr:row>196</xdr:row>
      <xdr:rowOff>1991625</xdr:rowOff>
    </xdr:to>
    <xdr:pic>
      <xdr:nvPicPr>
        <xdr:cNvPr id="222" name="Obraz 221">
          <a:extLst>
            <a:ext uri="{FF2B5EF4-FFF2-40B4-BE49-F238E27FC236}">
              <a16:creationId xmlns:a16="http://schemas.microsoft.com/office/drawing/2014/main" id="{D4B3AAA0-69CD-5F45-18F6-042F4FDAED87}"/>
            </a:ext>
          </a:extLst>
        </xdr:cNvPr>
        <xdr:cNvPicPr>
          <a:picLocks noChangeAspect="1" noChangeArrowheads="1"/>
        </xdr:cNvPicPr>
      </xdr:nvPicPr>
      <xdr:blipFill>
        <a:blip xmlns:r="http://schemas.openxmlformats.org/officeDocument/2006/relationships" r:embed="rId159" cstate="print">
          <a:extLst>
            <a:ext uri="{28A0092B-C50C-407E-A947-70E740481C1C}">
              <a14:useLocalDpi xmlns:a14="http://schemas.microsoft.com/office/drawing/2010/main" val="0"/>
            </a:ext>
          </a:extLst>
        </a:blip>
        <a:srcRect/>
        <a:stretch>
          <a:fillRect/>
        </a:stretch>
      </xdr:blipFill>
      <xdr:spPr bwMode="auto">
        <a:xfrm>
          <a:off x="12458700" y="39594472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76200</xdr:colOff>
      <xdr:row>197</xdr:row>
      <xdr:rowOff>28575</xdr:rowOff>
    </xdr:from>
    <xdr:to>
      <xdr:col>7</xdr:col>
      <xdr:colOff>2020200</xdr:colOff>
      <xdr:row>197</xdr:row>
      <xdr:rowOff>1972575</xdr:rowOff>
    </xdr:to>
    <xdr:pic>
      <xdr:nvPicPr>
        <xdr:cNvPr id="223" name="Obraz 222">
          <a:extLst>
            <a:ext uri="{FF2B5EF4-FFF2-40B4-BE49-F238E27FC236}">
              <a16:creationId xmlns:a16="http://schemas.microsoft.com/office/drawing/2014/main" id="{32C876E5-88F0-53A6-93CA-2F2DD9F865D8}"/>
            </a:ext>
          </a:extLst>
        </xdr:cNvPr>
        <xdr:cNvPicPr>
          <a:picLocks noChangeAspect="1" noChangeArrowheads="1"/>
        </xdr:cNvPicPr>
      </xdr:nvPicPr>
      <xdr:blipFill>
        <a:blip xmlns:r="http://schemas.openxmlformats.org/officeDocument/2006/relationships" r:embed="rId160" cstate="print">
          <a:extLst>
            <a:ext uri="{28A0092B-C50C-407E-A947-70E740481C1C}">
              <a14:useLocalDpi xmlns:a14="http://schemas.microsoft.com/office/drawing/2010/main" val="0"/>
            </a:ext>
          </a:extLst>
        </a:blip>
        <a:srcRect/>
        <a:stretch>
          <a:fillRect/>
        </a:stretch>
      </xdr:blipFill>
      <xdr:spPr bwMode="auto">
        <a:xfrm>
          <a:off x="12477750" y="3979545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198</xdr:row>
      <xdr:rowOff>47625</xdr:rowOff>
    </xdr:from>
    <xdr:to>
      <xdr:col>7</xdr:col>
      <xdr:colOff>2010675</xdr:colOff>
      <xdr:row>198</xdr:row>
      <xdr:rowOff>1991625</xdr:rowOff>
    </xdr:to>
    <xdr:pic>
      <xdr:nvPicPr>
        <xdr:cNvPr id="224" name="Obraz 223">
          <a:extLst>
            <a:ext uri="{FF2B5EF4-FFF2-40B4-BE49-F238E27FC236}">
              <a16:creationId xmlns:a16="http://schemas.microsoft.com/office/drawing/2014/main" id="{90E18B33-0527-BECB-B3EB-5E64DFB4A548}"/>
            </a:ext>
          </a:extLst>
        </xdr:cNvPr>
        <xdr:cNvPicPr>
          <a:picLocks noChangeAspect="1" noChangeArrowheads="1"/>
        </xdr:cNvPicPr>
      </xdr:nvPicPr>
      <xdr:blipFill>
        <a:blip xmlns:r="http://schemas.openxmlformats.org/officeDocument/2006/relationships" r:embed="rId161" cstate="print">
          <a:extLst>
            <a:ext uri="{28A0092B-C50C-407E-A947-70E740481C1C}">
              <a14:useLocalDpi xmlns:a14="http://schemas.microsoft.com/office/drawing/2010/main" val="0"/>
            </a:ext>
          </a:extLst>
        </a:blip>
        <a:srcRect/>
        <a:stretch>
          <a:fillRect/>
        </a:stretch>
      </xdr:blipFill>
      <xdr:spPr bwMode="auto">
        <a:xfrm>
          <a:off x="12468225" y="40000237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199</xdr:row>
      <xdr:rowOff>28575</xdr:rowOff>
    </xdr:from>
    <xdr:to>
      <xdr:col>7</xdr:col>
      <xdr:colOff>2010675</xdr:colOff>
      <xdr:row>199</xdr:row>
      <xdr:rowOff>1972575</xdr:rowOff>
    </xdr:to>
    <xdr:pic>
      <xdr:nvPicPr>
        <xdr:cNvPr id="225" name="Obraz 224">
          <a:extLst>
            <a:ext uri="{FF2B5EF4-FFF2-40B4-BE49-F238E27FC236}">
              <a16:creationId xmlns:a16="http://schemas.microsoft.com/office/drawing/2014/main" id="{869EA093-12D0-55DC-DA43-0C588224C9D5}"/>
            </a:ext>
          </a:extLst>
        </xdr:cNvPr>
        <xdr:cNvPicPr>
          <a:picLocks noChangeAspect="1" noChangeArrowheads="1"/>
        </xdr:cNvPicPr>
      </xdr:nvPicPr>
      <xdr:blipFill>
        <a:blip xmlns:r="http://schemas.openxmlformats.org/officeDocument/2006/relationships" r:embed="rId162" cstate="print">
          <a:extLst>
            <a:ext uri="{28A0092B-C50C-407E-A947-70E740481C1C}">
              <a14:useLocalDpi xmlns:a14="http://schemas.microsoft.com/office/drawing/2010/main" val="0"/>
            </a:ext>
          </a:extLst>
        </a:blip>
        <a:srcRect/>
        <a:stretch>
          <a:fillRect/>
        </a:stretch>
      </xdr:blipFill>
      <xdr:spPr bwMode="auto">
        <a:xfrm>
          <a:off x="12468225" y="40201215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104775</xdr:colOff>
      <xdr:row>200</xdr:row>
      <xdr:rowOff>66675</xdr:rowOff>
    </xdr:from>
    <xdr:to>
      <xdr:col>7</xdr:col>
      <xdr:colOff>2048775</xdr:colOff>
      <xdr:row>200</xdr:row>
      <xdr:rowOff>2010675</xdr:rowOff>
    </xdr:to>
    <xdr:pic>
      <xdr:nvPicPr>
        <xdr:cNvPr id="226" name="Obraz 225">
          <a:extLst>
            <a:ext uri="{FF2B5EF4-FFF2-40B4-BE49-F238E27FC236}">
              <a16:creationId xmlns:a16="http://schemas.microsoft.com/office/drawing/2014/main" id="{A66C60D0-B0E5-3B32-CA4C-F757FD840635}"/>
            </a:ext>
          </a:extLst>
        </xdr:cNvPr>
        <xdr:cNvPicPr>
          <a:picLocks noChangeAspect="1" noChangeArrowheads="1"/>
        </xdr:cNvPicPr>
      </xdr:nvPicPr>
      <xdr:blipFill>
        <a:blip xmlns:r="http://schemas.openxmlformats.org/officeDocument/2006/relationships" r:embed="rId163" cstate="print">
          <a:extLst>
            <a:ext uri="{28A0092B-C50C-407E-A947-70E740481C1C}">
              <a14:useLocalDpi xmlns:a14="http://schemas.microsoft.com/office/drawing/2010/main" val="0"/>
            </a:ext>
          </a:extLst>
        </a:blip>
        <a:srcRect/>
        <a:stretch>
          <a:fillRect/>
        </a:stretch>
      </xdr:blipFill>
      <xdr:spPr bwMode="auto">
        <a:xfrm>
          <a:off x="12506325" y="40407907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85725</xdr:colOff>
      <xdr:row>201</xdr:row>
      <xdr:rowOff>47625</xdr:rowOff>
    </xdr:from>
    <xdr:to>
      <xdr:col>7</xdr:col>
      <xdr:colOff>2029725</xdr:colOff>
      <xdr:row>201</xdr:row>
      <xdr:rowOff>1991625</xdr:rowOff>
    </xdr:to>
    <xdr:pic>
      <xdr:nvPicPr>
        <xdr:cNvPr id="227" name="Obraz 226">
          <a:extLst>
            <a:ext uri="{FF2B5EF4-FFF2-40B4-BE49-F238E27FC236}">
              <a16:creationId xmlns:a16="http://schemas.microsoft.com/office/drawing/2014/main" id="{7BA7943A-9ED6-237A-BB83-EAAEACBB0382}"/>
            </a:ext>
          </a:extLst>
        </xdr:cNvPr>
        <xdr:cNvPicPr>
          <a:picLocks noChangeAspect="1" noChangeArrowheads="1"/>
        </xdr:cNvPicPr>
      </xdr:nvPicPr>
      <xdr:blipFill>
        <a:blip xmlns:r="http://schemas.openxmlformats.org/officeDocument/2006/relationships" r:embed="rId164" cstate="print">
          <a:extLst>
            <a:ext uri="{28A0092B-C50C-407E-A947-70E740481C1C}">
              <a14:useLocalDpi xmlns:a14="http://schemas.microsoft.com/office/drawing/2010/main" val="0"/>
            </a:ext>
          </a:extLst>
        </a:blip>
        <a:srcRect/>
        <a:stretch>
          <a:fillRect/>
        </a:stretch>
      </xdr:blipFill>
      <xdr:spPr bwMode="auto">
        <a:xfrm>
          <a:off x="12487275" y="40608885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202</xdr:row>
      <xdr:rowOff>38100</xdr:rowOff>
    </xdr:from>
    <xdr:to>
      <xdr:col>7</xdr:col>
      <xdr:colOff>2010675</xdr:colOff>
      <xdr:row>202</xdr:row>
      <xdr:rowOff>1982100</xdr:rowOff>
    </xdr:to>
    <xdr:pic>
      <xdr:nvPicPr>
        <xdr:cNvPr id="228" name="Obraz 227">
          <a:extLst>
            <a:ext uri="{FF2B5EF4-FFF2-40B4-BE49-F238E27FC236}">
              <a16:creationId xmlns:a16="http://schemas.microsoft.com/office/drawing/2014/main" id="{ECE95C1D-2568-6E47-D3E6-11687BBC1CE8}"/>
            </a:ext>
          </a:extLst>
        </xdr:cNvPr>
        <xdr:cNvPicPr>
          <a:picLocks noChangeAspect="1" noChangeArrowheads="1"/>
        </xdr:cNvPicPr>
      </xdr:nvPicPr>
      <xdr:blipFill>
        <a:blip xmlns:r="http://schemas.openxmlformats.org/officeDocument/2006/relationships" r:embed="rId165" cstate="print">
          <a:extLst>
            <a:ext uri="{28A0092B-C50C-407E-A947-70E740481C1C}">
              <a14:useLocalDpi xmlns:a14="http://schemas.microsoft.com/office/drawing/2010/main" val="0"/>
            </a:ext>
          </a:extLst>
        </a:blip>
        <a:srcRect/>
        <a:stretch>
          <a:fillRect/>
        </a:stretch>
      </xdr:blipFill>
      <xdr:spPr bwMode="auto">
        <a:xfrm>
          <a:off x="12468225" y="40810815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203</xdr:row>
      <xdr:rowOff>19050</xdr:rowOff>
    </xdr:from>
    <xdr:to>
      <xdr:col>7</xdr:col>
      <xdr:colOff>2010675</xdr:colOff>
      <xdr:row>203</xdr:row>
      <xdr:rowOff>1963050</xdr:rowOff>
    </xdr:to>
    <xdr:pic>
      <xdr:nvPicPr>
        <xdr:cNvPr id="229" name="Obraz 228">
          <a:extLst>
            <a:ext uri="{FF2B5EF4-FFF2-40B4-BE49-F238E27FC236}">
              <a16:creationId xmlns:a16="http://schemas.microsoft.com/office/drawing/2014/main" id="{1D37DE6B-2BAF-6DA1-8873-53D9131BF55B}"/>
            </a:ext>
          </a:extLst>
        </xdr:cNvPr>
        <xdr:cNvPicPr>
          <a:picLocks noChangeAspect="1" noChangeArrowheads="1"/>
        </xdr:cNvPicPr>
      </xdr:nvPicPr>
      <xdr:blipFill>
        <a:blip xmlns:r="http://schemas.openxmlformats.org/officeDocument/2006/relationships" r:embed="rId166" cstate="print">
          <a:extLst>
            <a:ext uri="{28A0092B-C50C-407E-A947-70E740481C1C}">
              <a14:useLocalDpi xmlns:a14="http://schemas.microsoft.com/office/drawing/2010/main" val="0"/>
            </a:ext>
          </a:extLst>
        </a:blip>
        <a:srcRect/>
        <a:stretch>
          <a:fillRect/>
        </a:stretch>
      </xdr:blipFill>
      <xdr:spPr bwMode="auto">
        <a:xfrm>
          <a:off x="12468225" y="41011792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204</xdr:row>
      <xdr:rowOff>28575</xdr:rowOff>
    </xdr:from>
    <xdr:to>
      <xdr:col>7</xdr:col>
      <xdr:colOff>2010675</xdr:colOff>
      <xdr:row>204</xdr:row>
      <xdr:rowOff>1972575</xdr:rowOff>
    </xdr:to>
    <xdr:pic>
      <xdr:nvPicPr>
        <xdr:cNvPr id="230" name="Obraz 229">
          <a:extLst>
            <a:ext uri="{FF2B5EF4-FFF2-40B4-BE49-F238E27FC236}">
              <a16:creationId xmlns:a16="http://schemas.microsoft.com/office/drawing/2014/main" id="{05328025-A499-AE37-5D8A-DDFD89C6C384}"/>
            </a:ext>
          </a:extLst>
        </xdr:cNvPr>
        <xdr:cNvPicPr>
          <a:picLocks noChangeAspect="1" noChangeArrowheads="1"/>
        </xdr:cNvPicPr>
      </xdr:nvPicPr>
      <xdr:blipFill>
        <a:blip xmlns:r="http://schemas.openxmlformats.org/officeDocument/2006/relationships" r:embed="rId167" cstate="print">
          <a:extLst>
            <a:ext uri="{28A0092B-C50C-407E-A947-70E740481C1C}">
              <a14:useLocalDpi xmlns:a14="http://schemas.microsoft.com/office/drawing/2010/main" val="0"/>
            </a:ext>
          </a:extLst>
        </a:blip>
        <a:srcRect/>
        <a:stretch>
          <a:fillRect/>
        </a:stretch>
      </xdr:blipFill>
      <xdr:spPr bwMode="auto">
        <a:xfrm>
          <a:off x="12468225" y="41215627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47625</xdr:colOff>
      <xdr:row>205</xdr:row>
      <xdr:rowOff>47625</xdr:rowOff>
    </xdr:from>
    <xdr:to>
      <xdr:col>7</xdr:col>
      <xdr:colOff>1991625</xdr:colOff>
      <xdr:row>205</xdr:row>
      <xdr:rowOff>1991625</xdr:rowOff>
    </xdr:to>
    <xdr:pic>
      <xdr:nvPicPr>
        <xdr:cNvPr id="231" name="Obraz 230">
          <a:extLst>
            <a:ext uri="{FF2B5EF4-FFF2-40B4-BE49-F238E27FC236}">
              <a16:creationId xmlns:a16="http://schemas.microsoft.com/office/drawing/2014/main" id="{48F63FC1-9A65-ECC3-8015-855FE3A5962A}"/>
            </a:ext>
          </a:extLst>
        </xdr:cNvPr>
        <xdr:cNvPicPr>
          <a:picLocks noChangeAspect="1" noChangeArrowheads="1"/>
        </xdr:cNvPicPr>
      </xdr:nvPicPr>
      <xdr:blipFill>
        <a:blip xmlns:r="http://schemas.openxmlformats.org/officeDocument/2006/relationships" r:embed="rId168" cstate="print">
          <a:extLst>
            <a:ext uri="{28A0092B-C50C-407E-A947-70E740481C1C}">
              <a14:useLocalDpi xmlns:a14="http://schemas.microsoft.com/office/drawing/2010/main" val="0"/>
            </a:ext>
          </a:extLst>
        </a:blip>
        <a:srcRect/>
        <a:stretch>
          <a:fillRect/>
        </a:stretch>
      </xdr:blipFill>
      <xdr:spPr bwMode="auto">
        <a:xfrm>
          <a:off x="12449175" y="41420415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206</xdr:row>
      <xdr:rowOff>47625</xdr:rowOff>
    </xdr:from>
    <xdr:to>
      <xdr:col>7</xdr:col>
      <xdr:colOff>2010675</xdr:colOff>
      <xdr:row>206</xdr:row>
      <xdr:rowOff>1991625</xdr:rowOff>
    </xdr:to>
    <xdr:pic>
      <xdr:nvPicPr>
        <xdr:cNvPr id="232" name="Obraz 231">
          <a:extLst>
            <a:ext uri="{FF2B5EF4-FFF2-40B4-BE49-F238E27FC236}">
              <a16:creationId xmlns:a16="http://schemas.microsoft.com/office/drawing/2014/main" id="{87487165-15CB-1139-1F4B-2BCE7BB71E63}"/>
            </a:ext>
          </a:extLst>
        </xdr:cNvPr>
        <xdr:cNvPicPr>
          <a:picLocks noChangeAspect="1" noChangeArrowheads="1"/>
        </xdr:cNvPicPr>
      </xdr:nvPicPr>
      <xdr:blipFill>
        <a:blip xmlns:r="http://schemas.openxmlformats.org/officeDocument/2006/relationships" r:embed="rId169" cstate="print">
          <a:extLst>
            <a:ext uri="{28A0092B-C50C-407E-A947-70E740481C1C}">
              <a14:useLocalDpi xmlns:a14="http://schemas.microsoft.com/office/drawing/2010/main" val="0"/>
            </a:ext>
          </a:extLst>
        </a:blip>
        <a:srcRect/>
        <a:stretch>
          <a:fillRect/>
        </a:stretch>
      </xdr:blipFill>
      <xdr:spPr bwMode="auto">
        <a:xfrm>
          <a:off x="12468225" y="41623297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76200</xdr:colOff>
      <xdr:row>207</xdr:row>
      <xdr:rowOff>57150</xdr:rowOff>
    </xdr:from>
    <xdr:to>
      <xdr:col>7</xdr:col>
      <xdr:colOff>2020200</xdr:colOff>
      <xdr:row>207</xdr:row>
      <xdr:rowOff>2001150</xdr:rowOff>
    </xdr:to>
    <xdr:pic>
      <xdr:nvPicPr>
        <xdr:cNvPr id="233" name="Obraz 232">
          <a:extLst>
            <a:ext uri="{FF2B5EF4-FFF2-40B4-BE49-F238E27FC236}">
              <a16:creationId xmlns:a16="http://schemas.microsoft.com/office/drawing/2014/main" id="{38651FB7-EACC-B4A4-B88D-8DDA1063B1ED}"/>
            </a:ext>
          </a:extLst>
        </xdr:cNvPr>
        <xdr:cNvPicPr>
          <a:picLocks noChangeAspect="1" noChangeArrowheads="1"/>
        </xdr:cNvPicPr>
      </xdr:nvPicPr>
      <xdr:blipFill>
        <a:blip xmlns:r="http://schemas.openxmlformats.org/officeDocument/2006/relationships" r:embed="rId170" cstate="print">
          <a:extLst>
            <a:ext uri="{28A0092B-C50C-407E-A947-70E740481C1C}">
              <a14:useLocalDpi xmlns:a14="http://schemas.microsoft.com/office/drawing/2010/main" val="0"/>
            </a:ext>
          </a:extLst>
        </a:blip>
        <a:srcRect/>
        <a:stretch>
          <a:fillRect/>
        </a:stretch>
      </xdr:blipFill>
      <xdr:spPr bwMode="auto">
        <a:xfrm>
          <a:off x="12477750" y="41827132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47625</xdr:colOff>
      <xdr:row>208</xdr:row>
      <xdr:rowOff>57150</xdr:rowOff>
    </xdr:from>
    <xdr:to>
      <xdr:col>7</xdr:col>
      <xdr:colOff>1991625</xdr:colOff>
      <xdr:row>208</xdr:row>
      <xdr:rowOff>2001150</xdr:rowOff>
    </xdr:to>
    <xdr:pic>
      <xdr:nvPicPr>
        <xdr:cNvPr id="234" name="Obraz 233">
          <a:extLst>
            <a:ext uri="{FF2B5EF4-FFF2-40B4-BE49-F238E27FC236}">
              <a16:creationId xmlns:a16="http://schemas.microsoft.com/office/drawing/2014/main" id="{F65C355D-4A0B-EBE3-00CE-D6D1F62DABE1}"/>
            </a:ext>
          </a:extLst>
        </xdr:cNvPr>
        <xdr:cNvPicPr>
          <a:picLocks noChangeAspect="1" noChangeArrowheads="1"/>
        </xdr:cNvPicPr>
      </xdr:nvPicPr>
      <xdr:blipFill>
        <a:blip xmlns:r="http://schemas.openxmlformats.org/officeDocument/2006/relationships" r:embed="rId171" cstate="print">
          <a:extLst>
            <a:ext uri="{28A0092B-C50C-407E-A947-70E740481C1C}">
              <a14:useLocalDpi xmlns:a14="http://schemas.microsoft.com/office/drawing/2010/main" val="0"/>
            </a:ext>
          </a:extLst>
        </a:blip>
        <a:srcRect/>
        <a:stretch>
          <a:fillRect/>
        </a:stretch>
      </xdr:blipFill>
      <xdr:spPr bwMode="auto">
        <a:xfrm>
          <a:off x="12449175" y="42030015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210</xdr:row>
      <xdr:rowOff>28575</xdr:rowOff>
    </xdr:from>
    <xdr:to>
      <xdr:col>7</xdr:col>
      <xdr:colOff>2010675</xdr:colOff>
      <xdr:row>210</xdr:row>
      <xdr:rowOff>1972575</xdr:rowOff>
    </xdr:to>
    <xdr:pic>
      <xdr:nvPicPr>
        <xdr:cNvPr id="235" name="Obraz 234">
          <a:extLst>
            <a:ext uri="{FF2B5EF4-FFF2-40B4-BE49-F238E27FC236}">
              <a16:creationId xmlns:a16="http://schemas.microsoft.com/office/drawing/2014/main" id="{3C69ED21-B88B-634E-E1AA-CBCA2FF032B2}"/>
            </a:ext>
          </a:extLst>
        </xdr:cNvPr>
        <xdr:cNvPicPr>
          <a:picLocks noChangeAspect="1" noChangeArrowheads="1"/>
        </xdr:cNvPicPr>
      </xdr:nvPicPr>
      <xdr:blipFill>
        <a:blip xmlns:r="http://schemas.openxmlformats.org/officeDocument/2006/relationships" r:embed="rId172" cstate="print">
          <a:extLst>
            <a:ext uri="{28A0092B-C50C-407E-A947-70E740481C1C}">
              <a14:useLocalDpi xmlns:a14="http://schemas.microsoft.com/office/drawing/2010/main" val="0"/>
            </a:ext>
          </a:extLst>
        </a:blip>
        <a:srcRect/>
        <a:stretch>
          <a:fillRect/>
        </a:stretch>
      </xdr:blipFill>
      <xdr:spPr bwMode="auto">
        <a:xfrm>
          <a:off x="12468225" y="42432922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76200</xdr:colOff>
      <xdr:row>211</xdr:row>
      <xdr:rowOff>38100</xdr:rowOff>
    </xdr:from>
    <xdr:to>
      <xdr:col>7</xdr:col>
      <xdr:colOff>2020200</xdr:colOff>
      <xdr:row>211</xdr:row>
      <xdr:rowOff>1982100</xdr:rowOff>
    </xdr:to>
    <xdr:pic>
      <xdr:nvPicPr>
        <xdr:cNvPr id="236" name="Obraz 235">
          <a:extLst>
            <a:ext uri="{FF2B5EF4-FFF2-40B4-BE49-F238E27FC236}">
              <a16:creationId xmlns:a16="http://schemas.microsoft.com/office/drawing/2014/main" id="{D0300497-411E-C376-4584-38DD29532A88}"/>
            </a:ext>
          </a:extLst>
        </xdr:cNvPr>
        <xdr:cNvPicPr>
          <a:picLocks noChangeAspect="1" noChangeArrowheads="1"/>
        </xdr:cNvPicPr>
      </xdr:nvPicPr>
      <xdr:blipFill>
        <a:blip xmlns:r="http://schemas.openxmlformats.org/officeDocument/2006/relationships" r:embed="rId173" cstate="print">
          <a:extLst>
            <a:ext uri="{28A0092B-C50C-407E-A947-70E740481C1C}">
              <a14:useLocalDpi xmlns:a14="http://schemas.microsoft.com/office/drawing/2010/main" val="0"/>
            </a:ext>
          </a:extLst>
        </a:blip>
        <a:srcRect/>
        <a:stretch>
          <a:fillRect/>
        </a:stretch>
      </xdr:blipFill>
      <xdr:spPr bwMode="auto">
        <a:xfrm>
          <a:off x="12477750" y="42636757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212</xdr:row>
      <xdr:rowOff>47625</xdr:rowOff>
    </xdr:from>
    <xdr:to>
      <xdr:col>7</xdr:col>
      <xdr:colOff>2010675</xdr:colOff>
      <xdr:row>212</xdr:row>
      <xdr:rowOff>1991625</xdr:rowOff>
    </xdr:to>
    <xdr:pic>
      <xdr:nvPicPr>
        <xdr:cNvPr id="237" name="Obraz 236">
          <a:extLst>
            <a:ext uri="{FF2B5EF4-FFF2-40B4-BE49-F238E27FC236}">
              <a16:creationId xmlns:a16="http://schemas.microsoft.com/office/drawing/2014/main" id="{B7079A3B-1011-2B9D-98CE-25DB39C966DC}"/>
            </a:ext>
          </a:extLst>
        </xdr:cNvPr>
        <xdr:cNvPicPr>
          <a:picLocks noChangeAspect="1" noChangeArrowheads="1"/>
        </xdr:cNvPicPr>
      </xdr:nvPicPr>
      <xdr:blipFill>
        <a:blip xmlns:r="http://schemas.openxmlformats.org/officeDocument/2006/relationships" r:embed="rId174" cstate="print">
          <a:extLst>
            <a:ext uri="{28A0092B-C50C-407E-A947-70E740481C1C}">
              <a14:useLocalDpi xmlns:a14="http://schemas.microsoft.com/office/drawing/2010/main" val="0"/>
            </a:ext>
          </a:extLst>
        </a:blip>
        <a:srcRect/>
        <a:stretch>
          <a:fillRect/>
        </a:stretch>
      </xdr:blipFill>
      <xdr:spPr bwMode="auto">
        <a:xfrm>
          <a:off x="12468225" y="42840592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213</xdr:row>
      <xdr:rowOff>47625</xdr:rowOff>
    </xdr:from>
    <xdr:to>
      <xdr:col>7</xdr:col>
      <xdr:colOff>2010675</xdr:colOff>
      <xdr:row>213</xdr:row>
      <xdr:rowOff>1991625</xdr:rowOff>
    </xdr:to>
    <xdr:pic>
      <xdr:nvPicPr>
        <xdr:cNvPr id="238" name="Obraz 237">
          <a:extLst>
            <a:ext uri="{FF2B5EF4-FFF2-40B4-BE49-F238E27FC236}">
              <a16:creationId xmlns:a16="http://schemas.microsoft.com/office/drawing/2014/main" id="{0E91BE9B-E989-8193-C06F-C3C76B104C4D}"/>
            </a:ext>
          </a:extLst>
        </xdr:cNvPr>
        <xdr:cNvPicPr>
          <a:picLocks noChangeAspect="1" noChangeArrowheads="1"/>
        </xdr:cNvPicPr>
      </xdr:nvPicPr>
      <xdr:blipFill>
        <a:blip xmlns:r="http://schemas.openxmlformats.org/officeDocument/2006/relationships" r:embed="rId175" cstate="print">
          <a:extLst>
            <a:ext uri="{28A0092B-C50C-407E-A947-70E740481C1C}">
              <a14:useLocalDpi xmlns:a14="http://schemas.microsoft.com/office/drawing/2010/main" val="0"/>
            </a:ext>
          </a:extLst>
        </a:blip>
        <a:srcRect/>
        <a:stretch>
          <a:fillRect/>
        </a:stretch>
      </xdr:blipFill>
      <xdr:spPr bwMode="auto">
        <a:xfrm>
          <a:off x="12468225" y="43043475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214</xdr:row>
      <xdr:rowOff>38100</xdr:rowOff>
    </xdr:from>
    <xdr:to>
      <xdr:col>7</xdr:col>
      <xdr:colOff>2010675</xdr:colOff>
      <xdr:row>214</xdr:row>
      <xdr:rowOff>1982100</xdr:rowOff>
    </xdr:to>
    <xdr:pic>
      <xdr:nvPicPr>
        <xdr:cNvPr id="239" name="Obraz 238">
          <a:extLst>
            <a:ext uri="{FF2B5EF4-FFF2-40B4-BE49-F238E27FC236}">
              <a16:creationId xmlns:a16="http://schemas.microsoft.com/office/drawing/2014/main" id="{52445E72-3F45-9D34-F84A-1C3B48F944B1}"/>
            </a:ext>
          </a:extLst>
        </xdr:cNvPr>
        <xdr:cNvPicPr>
          <a:picLocks noChangeAspect="1" noChangeArrowheads="1"/>
        </xdr:cNvPicPr>
      </xdr:nvPicPr>
      <xdr:blipFill>
        <a:blip xmlns:r="http://schemas.openxmlformats.org/officeDocument/2006/relationships" r:embed="rId176" cstate="print">
          <a:extLst>
            <a:ext uri="{28A0092B-C50C-407E-A947-70E740481C1C}">
              <a14:useLocalDpi xmlns:a14="http://schemas.microsoft.com/office/drawing/2010/main" val="0"/>
            </a:ext>
          </a:extLst>
        </a:blip>
        <a:srcRect/>
        <a:stretch>
          <a:fillRect/>
        </a:stretch>
      </xdr:blipFill>
      <xdr:spPr bwMode="auto">
        <a:xfrm>
          <a:off x="12468225" y="43245405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215</xdr:row>
      <xdr:rowOff>38100</xdr:rowOff>
    </xdr:from>
    <xdr:to>
      <xdr:col>7</xdr:col>
      <xdr:colOff>2010675</xdr:colOff>
      <xdr:row>215</xdr:row>
      <xdr:rowOff>1982100</xdr:rowOff>
    </xdr:to>
    <xdr:pic>
      <xdr:nvPicPr>
        <xdr:cNvPr id="240" name="Obraz 239">
          <a:extLst>
            <a:ext uri="{FF2B5EF4-FFF2-40B4-BE49-F238E27FC236}">
              <a16:creationId xmlns:a16="http://schemas.microsoft.com/office/drawing/2014/main" id="{45DA3F3F-3557-9E01-FE1E-C7B94E9254AC}"/>
            </a:ext>
          </a:extLst>
        </xdr:cNvPr>
        <xdr:cNvPicPr>
          <a:picLocks noChangeAspect="1" noChangeArrowheads="1"/>
        </xdr:cNvPicPr>
      </xdr:nvPicPr>
      <xdr:blipFill>
        <a:blip xmlns:r="http://schemas.openxmlformats.org/officeDocument/2006/relationships" r:embed="rId177" cstate="print">
          <a:extLst>
            <a:ext uri="{28A0092B-C50C-407E-A947-70E740481C1C}">
              <a14:useLocalDpi xmlns:a14="http://schemas.microsoft.com/office/drawing/2010/main" val="0"/>
            </a:ext>
          </a:extLst>
        </a:blip>
        <a:srcRect/>
        <a:stretch>
          <a:fillRect/>
        </a:stretch>
      </xdr:blipFill>
      <xdr:spPr bwMode="auto">
        <a:xfrm>
          <a:off x="12468225" y="43448287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76200</xdr:colOff>
      <xdr:row>216</xdr:row>
      <xdr:rowOff>28575</xdr:rowOff>
    </xdr:from>
    <xdr:to>
      <xdr:col>7</xdr:col>
      <xdr:colOff>2020200</xdr:colOff>
      <xdr:row>216</xdr:row>
      <xdr:rowOff>1972575</xdr:rowOff>
    </xdr:to>
    <xdr:pic>
      <xdr:nvPicPr>
        <xdr:cNvPr id="241" name="Obraz 240">
          <a:extLst>
            <a:ext uri="{FF2B5EF4-FFF2-40B4-BE49-F238E27FC236}">
              <a16:creationId xmlns:a16="http://schemas.microsoft.com/office/drawing/2014/main" id="{DB1043D2-1433-BB47-F410-E5041C980B35}"/>
            </a:ext>
          </a:extLst>
        </xdr:cNvPr>
        <xdr:cNvPicPr>
          <a:picLocks noChangeAspect="1" noChangeArrowheads="1"/>
        </xdr:cNvPicPr>
      </xdr:nvPicPr>
      <xdr:blipFill>
        <a:blip xmlns:r="http://schemas.openxmlformats.org/officeDocument/2006/relationships" r:embed="rId178" cstate="print">
          <a:extLst>
            <a:ext uri="{28A0092B-C50C-407E-A947-70E740481C1C}">
              <a14:useLocalDpi xmlns:a14="http://schemas.microsoft.com/office/drawing/2010/main" val="0"/>
            </a:ext>
          </a:extLst>
        </a:blip>
        <a:srcRect/>
        <a:stretch>
          <a:fillRect/>
        </a:stretch>
      </xdr:blipFill>
      <xdr:spPr bwMode="auto">
        <a:xfrm>
          <a:off x="12477750" y="43650217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57150</xdr:colOff>
      <xdr:row>217</xdr:row>
      <xdr:rowOff>47625</xdr:rowOff>
    </xdr:from>
    <xdr:to>
      <xdr:col>7</xdr:col>
      <xdr:colOff>2001150</xdr:colOff>
      <xdr:row>217</xdr:row>
      <xdr:rowOff>1991625</xdr:rowOff>
    </xdr:to>
    <xdr:pic>
      <xdr:nvPicPr>
        <xdr:cNvPr id="242" name="Obraz 241">
          <a:extLst>
            <a:ext uri="{FF2B5EF4-FFF2-40B4-BE49-F238E27FC236}">
              <a16:creationId xmlns:a16="http://schemas.microsoft.com/office/drawing/2014/main" id="{A6B0A6D0-31CC-F4DF-A5FD-37154A272A12}"/>
            </a:ext>
          </a:extLst>
        </xdr:cNvPr>
        <xdr:cNvPicPr>
          <a:picLocks noChangeAspect="1" noChangeArrowheads="1"/>
        </xdr:cNvPicPr>
      </xdr:nvPicPr>
      <xdr:blipFill>
        <a:blip xmlns:r="http://schemas.openxmlformats.org/officeDocument/2006/relationships" r:embed="rId179" cstate="print">
          <a:extLst>
            <a:ext uri="{28A0092B-C50C-407E-A947-70E740481C1C}">
              <a14:useLocalDpi xmlns:a14="http://schemas.microsoft.com/office/drawing/2010/main" val="0"/>
            </a:ext>
          </a:extLst>
        </a:blip>
        <a:srcRect/>
        <a:stretch>
          <a:fillRect/>
        </a:stretch>
      </xdr:blipFill>
      <xdr:spPr bwMode="auto">
        <a:xfrm>
          <a:off x="12458700" y="43855005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218</xdr:row>
      <xdr:rowOff>57150</xdr:rowOff>
    </xdr:from>
    <xdr:to>
      <xdr:col>7</xdr:col>
      <xdr:colOff>2010675</xdr:colOff>
      <xdr:row>218</xdr:row>
      <xdr:rowOff>2001150</xdr:rowOff>
    </xdr:to>
    <xdr:pic>
      <xdr:nvPicPr>
        <xdr:cNvPr id="243" name="Obraz 242">
          <a:extLst>
            <a:ext uri="{FF2B5EF4-FFF2-40B4-BE49-F238E27FC236}">
              <a16:creationId xmlns:a16="http://schemas.microsoft.com/office/drawing/2014/main" id="{BB8EE808-8D1E-E4C4-64CA-70B0E8035B37}"/>
            </a:ext>
          </a:extLst>
        </xdr:cNvPr>
        <xdr:cNvPicPr>
          <a:picLocks noChangeAspect="1" noChangeArrowheads="1"/>
        </xdr:cNvPicPr>
      </xdr:nvPicPr>
      <xdr:blipFill>
        <a:blip xmlns:r="http://schemas.openxmlformats.org/officeDocument/2006/relationships" r:embed="rId180" cstate="print">
          <a:extLst>
            <a:ext uri="{28A0092B-C50C-407E-A947-70E740481C1C}">
              <a14:useLocalDpi xmlns:a14="http://schemas.microsoft.com/office/drawing/2010/main" val="0"/>
            </a:ext>
          </a:extLst>
        </a:blip>
        <a:srcRect/>
        <a:stretch>
          <a:fillRect/>
        </a:stretch>
      </xdr:blipFill>
      <xdr:spPr bwMode="auto">
        <a:xfrm>
          <a:off x="12468225" y="4405884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38100</xdr:colOff>
      <xdr:row>219</xdr:row>
      <xdr:rowOff>47625</xdr:rowOff>
    </xdr:from>
    <xdr:to>
      <xdr:col>7</xdr:col>
      <xdr:colOff>1982100</xdr:colOff>
      <xdr:row>219</xdr:row>
      <xdr:rowOff>1991625</xdr:rowOff>
    </xdr:to>
    <xdr:pic>
      <xdr:nvPicPr>
        <xdr:cNvPr id="245" name="Obraz 244">
          <a:extLst>
            <a:ext uri="{FF2B5EF4-FFF2-40B4-BE49-F238E27FC236}">
              <a16:creationId xmlns:a16="http://schemas.microsoft.com/office/drawing/2014/main" id="{A21489D3-3A7D-A470-E210-37DD3D9FB022}"/>
            </a:ext>
          </a:extLst>
        </xdr:cNvPr>
        <xdr:cNvPicPr>
          <a:picLocks noChangeAspect="1" noChangeArrowheads="1"/>
        </xdr:cNvPicPr>
      </xdr:nvPicPr>
      <xdr:blipFill>
        <a:blip xmlns:r="http://schemas.openxmlformats.org/officeDocument/2006/relationships" r:embed="rId181" cstate="print">
          <a:extLst>
            <a:ext uri="{28A0092B-C50C-407E-A947-70E740481C1C}">
              <a14:useLocalDpi xmlns:a14="http://schemas.microsoft.com/office/drawing/2010/main" val="0"/>
            </a:ext>
          </a:extLst>
        </a:blip>
        <a:srcRect/>
        <a:stretch>
          <a:fillRect/>
        </a:stretch>
      </xdr:blipFill>
      <xdr:spPr bwMode="auto">
        <a:xfrm>
          <a:off x="12439650" y="4426077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76200</xdr:colOff>
      <xdr:row>220</xdr:row>
      <xdr:rowOff>38100</xdr:rowOff>
    </xdr:from>
    <xdr:to>
      <xdr:col>7</xdr:col>
      <xdr:colOff>2020200</xdr:colOff>
      <xdr:row>220</xdr:row>
      <xdr:rowOff>1982100</xdr:rowOff>
    </xdr:to>
    <xdr:pic>
      <xdr:nvPicPr>
        <xdr:cNvPr id="246" name="Obraz 245">
          <a:extLst>
            <a:ext uri="{FF2B5EF4-FFF2-40B4-BE49-F238E27FC236}">
              <a16:creationId xmlns:a16="http://schemas.microsoft.com/office/drawing/2014/main" id="{408DCD6F-4F3F-B716-17A6-76499EEFDD6D}"/>
            </a:ext>
          </a:extLst>
        </xdr:cNvPr>
        <xdr:cNvPicPr>
          <a:picLocks noChangeAspect="1" noChangeArrowheads="1"/>
        </xdr:cNvPicPr>
      </xdr:nvPicPr>
      <xdr:blipFill>
        <a:blip xmlns:r="http://schemas.openxmlformats.org/officeDocument/2006/relationships" r:embed="rId182" cstate="print">
          <a:extLst>
            <a:ext uri="{28A0092B-C50C-407E-A947-70E740481C1C}">
              <a14:useLocalDpi xmlns:a14="http://schemas.microsoft.com/office/drawing/2010/main" val="0"/>
            </a:ext>
          </a:extLst>
        </a:blip>
        <a:srcRect/>
        <a:stretch>
          <a:fillRect/>
        </a:stretch>
      </xdr:blipFill>
      <xdr:spPr bwMode="auto">
        <a:xfrm>
          <a:off x="12477750" y="4446270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221</xdr:row>
      <xdr:rowOff>57150</xdr:rowOff>
    </xdr:from>
    <xdr:to>
      <xdr:col>7</xdr:col>
      <xdr:colOff>2010675</xdr:colOff>
      <xdr:row>221</xdr:row>
      <xdr:rowOff>2001150</xdr:rowOff>
    </xdr:to>
    <xdr:pic>
      <xdr:nvPicPr>
        <xdr:cNvPr id="247" name="Obraz 246">
          <a:extLst>
            <a:ext uri="{FF2B5EF4-FFF2-40B4-BE49-F238E27FC236}">
              <a16:creationId xmlns:a16="http://schemas.microsoft.com/office/drawing/2014/main" id="{829EB90A-C32B-B98E-3CE2-13904EE805FE}"/>
            </a:ext>
          </a:extLst>
        </xdr:cNvPr>
        <xdr:cNvPicPr>
          <a:picLocks noChangeAspect="1" noChangeArrowheads="1"/>
        </xdr:cNvPicPr>
      </xdr:nvPicPr>
      <xdr:blipFill>
        <a:blip xmlns:r="http://schemas.openxmlformats.org/officeDocument/2006/relationships" r:embed="rId183" cstate="print">
          <a:extLst>
            <a:ext uri="{28A0092B-C50C-407E-A947-70E740481C1C}">
              <a14:useLocalDpi xmlns:a14="http://schemas.microsoft.com/office/drawing/2010/main" val="0"/>
            </a:ext>
          </a:extLst>
        </a:blip>
        <a:srcRect/>
        <a:stretch>
          <a:fillRect/>
        </a:stretch>
      </xdr:blipFill>
      <xdr:spPr bwMode="auto">
        <a:xfrm>
          <a:off x="12468225" y="44667487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95250</xdr:colOff>
      <xdr:row>222</xdr:row>
      <xdr:rowOff>47625</xdr:rowOff>
    </xdr:from>
    <xdr:to>
      <xdr:col>7</xdr:col>
      <xdr:colOff>2039250</xdr:colOff>
      <xdr:row>222</xdr:row>
      <xdr:rowOff>1991625</xdr:rowOff>
    </xdr:to>
    <xdr:pic>
      <xdr:nvPicPr>
        <xdr:cNvPr id="248" name="Obraz 247">
          <a:extLst>
            <a:ext uri="{FF2B5EF4-FFF2-40B4-BE49-F238E27FC236}">
              <a16:creationId xmlns:a16="http://schemas.microsoft.com/office/drawing/2014/main" id="{1800489E-7256-4B30-E631-097CDBC9EB5D}"/>
            </a:ext>
          </a:extLst>
        </xdr:cNvPr>
        <xdr:cNvPicPr>
          <a:picLocks noChangeAspect="1" noChangeArrowheads="1"/>
        </xdr:cNvPicPr>
      </xdr:nvPicPr>
      <xdr:blipFill>
        <a:blip xmlns:r="http://schemas.openxmlformats.org/officeDocument/2006/relationships" r:embed="rId184" cstate="print">
          <a:extLst>
            <a:ext uri="{28A0092B-C50C-407E-A947-70E740481C1C}">
              <a14:useLocalDpi xmlns:a14="http://schemas.microsoft.com/office/drawing/2010/main" val="0"/>
            </a:ext>
          </a:extLst>
        </a:blip>
        <a:srcRect/>
        <a:stretch>
          <a:fillRect/>
        </a:stretch>
      </xdr:blipFill>
      <xdr:spPr bwMode="auto">
        <a:xfrm>
          <a:off x="12496800" y="44869417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223</xdr:row>
      <xdr:rowOff>47625</xdr:rowOff>
    </xdr:from>
    <xdr:to>
      <xdr:col>7</xdr:col>
      <xdr:colOff>2010675</xdr:colOff>
      <xdr:row>223</xdr:row>
      <xdr:rowOff>1991625</xdr:rowOff>
    </xdr:to>
    <xdr:pic>
      <xdr:nvPicPr>
        <xdr:cNvPr id="249" name="Obraz 248">
          <a:extLst>
            <a:ext uri="{FF2B5EF4-FFF2-40B4-BE49-F238E27FC236}">
              <a16:creationId xmlns:a16="http://schemas.microsoft.com/office/drawing/2014/main" id="{D3879DBF-4184-03D6-642D-176DCE924093}"/>
            </a:ext>
          </a:extLst>
        </xdr:cNvPr>
        <xdr:cNvPicPr>
          <a:picLocks noChangeAspect="1" noChangeArrowheads="1"/>
        </xdr:cNvPicPr>
      </xdr:nvPicPr>
      <xdr:blipFill>
        <a:blip xmlns:r="http://schemas.openxmlformats.org/officeDocument/2006/relationships" r:embed="rId185" cstate="print">
          <a:extLst>
            <a:ext uri="{28A0092B-C50C-407E-A947-70E740481C1C}">
              <a14:useLocalDpi xmlns:a14="http://schemas.microsoft.com/office/drawing/2010/main" val="0"/>
            </a:ext>
          </a:extLst>
        </a:blip>
        <a:srcRect/>
        <a:stretch>
          <a:fillRect/>
        </a:stretch>
      </xdr:blipFill>
      <xdr:spPr bwMode="auto">
        <a:xfrm>
          <a:off x="12468225" y="4507230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76200</xdr:colOff>
      <xdr:row>224</xdr:row>
      <xdr:rowOff>47625</xdr:rowOff>
    </xdr:from>
    <xdr:to>
      <xdr:col>7</xdr:col>
      <xdr:colOff>2020200</xdr:colOff>
      <xdr:row>224</xdr:row>
      <xdr:rowOff>1991625</xdr:rowOff>
    </xdr:to>
    <xdr:pic>
      <xdr:nvPicPr>
        <xdr:cNvPr id="250" name="Obraz 249">
          <a:extLst>
            <a:ext uri="{FF2B5EF4-FFF2-40B4-BE49-F238E27FC236}">
              <a16:creationId xmlns:a16="http://schemas.microsoft.com/office/drawing/2014/main" id="{35EADDF2-C7EC-EAB2-DE21-E7710475EEC2}"/>
            </a:ext>
          </a:extLst>
        </xdr:cNvPr>
        <xdr:cNvPicPr>
          <a:picLocks noChangeAspect="1" noChangeArrowheads="1"/>
        </xdr:cNvPicPr>
      </xdr:nvPicPr>
      <xdr:blipFill>
        <a:blip xmlns:r="http://schemas.openxmlformats.org/officeDocument/2006/relationships" r:embed="rId186" cstate="print">
          <a:extLst>
            <a:ext uri="{28A0092B-C50C-407E-A947-70E740481C1C}">
              <a14:useLocalDpi xmlns:a14="http://schemas.microsoft.com/office/drawing/2010/main" val="0"/>
            </a:ext>
          </a:extLst>
        </a:blip>
        <a:srcRect/>
        <a:stretch>
          <a:fillRect/>
        </a:stretch>
      </xdr:blipFill>
      <xdr:spPr bwMode="auto">
        <a:xfrm>
          <a:off x="12477750" y="45275182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225</xdr:row>
      <xdr:rowOff>19050</xdr:rowOff>
    </xdr:from>
    <xdr:to>
      <xdr:col>7</xdr:col>
      <xdr:colOff>2010675</xdr:colOff>
      <xdr:row>225</xdr:row>
      <xdr:rowOff>1963050</xdr:rowOff>
    </xdr:to>
    <xdr:pic>
      <xdr:nvPicPr>
        <xdr:cNvPr id="251" name="Obraz 250">
          <a:extLst>
            <a:ext uri="{FF2B5EF4-FFF2-40B4-BE49-F238E27FC236}">
              <a16:creationId xmlns:a16="http://schemas.microsoft.com/office/drawing/2014/main" id="{6BDF0807-04AE-2609-4C9A-4620F7AA66E8}"/>
            </a:ext>
          </a:extLst>
        </xdr:cNvPr>
        <xdr:cNvPicPr>
          <a:picLocks noChangeAspect="1" noChangeArrowheads="1"/>
        </xdr:cNvPicPr>
      </xdr:nvPicPr>
      <xdr:blipFill>
        <a:blip xmlns:r="http://schemas.openxmlformats.org/officeDocument/2006/relationships" r:embed="rId187" cstate="print">
          <a:extLst>
            <a:ext uri="{28A0092B-C50C-407E-A947-70E740481C1C}">
              <a14:useLocalDpi xmlns:a14="http://schemas.microsoft.com/office/drawing/2010/main" val="0"/>
            </a:ext>
          </a:extLst>
        </a:blip>
        <a:srcRect/>
        <a:stretch>
          <a:fillRect/>
        </a:stretch>
      </xdr:blipFill>
      <xdr:spPr bwMode="auto">
        <a:xfrm>
          <a:off x="12468225" y="45475207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226</xdr:row>
      <xdr:rowOff>57150</xdr:rowOff>
    </xdr:from>
    <xdr:to>
      <xdr:col>7</xdr:col>
      <xdr:colOff>2010675</xdr:colOff>
      <xdr:row>226</xdr:row>
      <xdr:rowOff>2001150</xdr:rowOff>
    </xdr:to>
    <xdr:pic>
      <xdr:nvPicPr>
        <xdr:cNvPr id="252" name="Obraz 251">
          <a:extLst>
            <a:ext uri="{FF2B5EF4-FFF2-40B4-BE49-F238E27FC236}">
              <a16:creationId xmlns:a16="http://schemas.microsoft.com/office/drawing/2014/main" id="{DE417CAC-A93A-4868-4807-5CC11BFEB0C8}"/>
            </a:ext>
          </a:extLst>
        </xdr:cNvPr>
        <xdr:cNvPicPr>
          <a:picLocks noChangeAspect="1" noChangeArrowheads="1"/>
        </xdr:cNvPicPr>
      </xdr:nvPicPr>
      <xdr:blipFill>
        <a:blip xmlns:r="http://schemas.openxmlformats.org/officeDocument/2006/relationships" r:embed="rId188" cstate="print">
          <a:extLst>
            <a:ext uri="{28A0092B-C50C-407E-A947-70E740481C1C}">
              <a14:useLocalDpi xmlns:a14="http://schemas.microsoft.com/office/drawing/2010/main" val="0"/>
            </a:ext>
          </a:extLst>
        </a:blip>
        <a:srcRect/>
        <a:stretch>
          <a:fillRect/>
        </a:stretch>
      </xdr:blipFill>
      <xdr:spPr bwMode="auto">
        <a:xfrm>
          <a:off x="12468225" y="4568190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47625</xdr:colOff>
      <xdr:row>227</xdr:row>
      <xdr:rowOff>38100</xdr:rowOff>
    </xdr:from>
    <xdr:to>
      <xdr:col>7</xdr:col>
      <xdr:colOff>1991625</xdr:colOff>
      <xdr:row>227</xdr:row>
      <xdr:rowOff>1982100</xdr:rowOff>
    </xdr:to>
    <xdr:pic>
      <xdr:nvPicPr>
        <xdr:cNvPr id="253" name="Obraz 252">
          <a:extLst>
            <a:ext uri="{FF2B5EF4-FFF2-40B4-BE49-F238E27FC236}">
              <a16:creationId xmlns:a16="http://schemas.microsoft.com/office/drawing/2014/main" id="{6BD76F57-40A0-FDAC-377E-E1D88BC43AFB}"/>
            </a:ext>
          </a:extLst>
        </xdr:cNvPr>
        <xdr:cNvPicPr>
          <a:picLocks noChangeAspect="1" noChangeArrowheads="1"/>
        </xdr:cNvPicPr>
      </xdr:nvPicPr>
      <xdr:blipFill>
        <a:blip xmlns:r="http://schemas.openxmlformats.org/officeDocument/2006/relationships" r:embed="rId189" cstate="print">
          <a:extLst>
            <a:ext uri="{28A0092B-C50C-407E-A947-70E740481C1C}">
              <a14:useLocalDpi xmlns:a14="http://schemas.microsoft.com/office/drawing/2010/main" val="0"/>
            </a:ext>
          </a:extLst>
        </a:blip>
        <a:srcRect/>
        <a:stretch>
          <a:fillRect/>
        </a:stretch>
      </xdr:blipFill>
      <xdr:spPr bwMode="auto">
        <a:xfrm>
          <a:off x="12449175" y="45882877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104775</xdr:colOff>
      <xdr:row>228</xdr:row>
      <xdr:rowOff>47625</xdr:rowOff>
    </xdr:from>
    <xdr:to>
      <xdr:col>7</xdr:col>
      <xdr:colOff>2048775</xdr:colOff>
      <xdr:row>228</xdr:row>
      <xdr:rowOff>1991625</xdr:rowOff>
    </xdr:to>
    <xdr:pic>
      <xdr:nvPicPr>
        <xdr:cNvPr id="254" name="Obraz 253">
          <a:extLst>
            <a:ext uri="{FF2B5EF4-FFF2-40B4-BE49-F238E27FC236}">
              <a16:creationId xmlns:a16="http://schemas.microsoft.com/office/drawing/2014/main" id="{C4BA70FE-6F37-47A6-D6CD-0588828DE7A9}"/>
            </a:ext>
          </a:extLst>
        </xdr:cNvPr>
        <xdr:cNvPicPr>
          <a:picLocks noChangeAspect="1" noChangeArrowheads="1"/>
        </xdr:cNvPicPr>
      </xdr:nvPicPr>
      <xdr:blipFill>
        <a:blip xmlns:r="http://schemas.openxmlformats.org/officeDocument/2006/relationships" r:embed="rId190" cstate="print">
          <a:extLst>
            <a:ext uri="{28A0092B-C50C-407E-A947-70E740481C1C}">
              <a14:useLocalDpi xmlns:a14="http://schemas.microsoft.com/office/drawing/2010/main" val="0"/>
            </a:ext>
          </a:extLst>
        </a:blip>
        <a:srcRect/>
        <a:stretch>
          <a:fillRect/>
        </a:stretch>
      </xdr:blipFill>
      <xdr:spPr bwMode="auto">
        <a:xfrm>
          <a:off x="12506325" y="46086712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76200</xdr:colOff>
      <xdr:row>229</xdr:row>
      <xdr:rowOff>47625</xdr:rowOff>
    </xdr:from>
    <xdr:to>
      <xdr:col>7</xdr:col>
      <xdr:colOff>2020200</xdr:colOff>
      <xdr:row>229</xdr:row>
      <xdr:rowOff>1991625</xdr:rowOff>
    </xdr:to>
    <xdr:pic>
      <xdr:nvPicPr>
        <xdr:cNvPr id="255" name="Obraz 254">
          <a:extLst>
            <a:ext uri="{FF2B5EF4-FFF2-40B4-BE49-F238E27FC236}">
              <a16:creationId xmlns:a16="http://schemas.microsoft.com/office/drawing/2014/main" id="{D680D684-F75F-3CC4-07F3-DAF7D3E87B92}"/>
            </a:ext>
          </a:extLst>
        </xdr:cNvPr>
        <xdr:cNvPicPr>
          <a:picLocks noChangeAspect="1" noChangeArrowheads="1"/>
        </xdr:cNvPicPr>
      </xdr:nvPicPr>
      <xdr:blipFill>
        <a:blip xmlns:r="http://schemas.openxmlformats.org/officeDocument/2006/relationships" r:embed="rId191" cstate="print">
          <a:extLst>
            <a:ext uri="{28A0092B-C50C-407E-A947-70E740481C1C}">
              <a14:useLocalDpi xmlns:a14="http://schemas.microsoft.com/office/drawing/2010/main" val="0"/>
            </a:ext>
          </a:extLst>
        </a:blip>
        <a:srcRect/>
        <a:stretch>
          <a:fillRect/>
        </a:stretch>
      </xdr:blipFill>
      <xdr:spPr bwMode="auto">
        <a:xfrm>
          <a:off x="12477750" y="46289595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85725</xdr:colOff>
      <xdr:row>230</xdr:row>
      <xdr:rowOff>28575</xdr:rowOff>
    </xdr:from>
    <xdr:to>
      <xdr:col>7</xdr:col>
      <xdr:colOff>2029725</xdr:colOff>
      <xdr:row>230</xdr:row>
      <xdr:rowOff>1972575</xdr:rowOff>
    </xdr:to>
    <xdr:pic>
      <xdr:nvPicPr>
        <xdr:cNvPr id="256" name="Obraz 255">
          <a:extLst>
            <a:ext uri="{FF2B5EF4-FFF2-40B4-BE49-F238E27FC236}">
              <a16:creationId xmlns:a16="http://schemas.microsoft.com/office/drawing/2014/main" id="{A0FDEA96-AFA2-160E-3294-ADDB1EB44BC1}"/>
            </a:ext>
          </a:extLst>
        </xdr:cNvPr>
        <xdr:cNvPicPr>
          <a:picLocks noChangeAspect="1" noChangeArrowheads="1"/>
        </xdr:cNvPicPr>
      </xdr:nvPicPr>
      <xdr:blipFill>
        <a:blip xmlns:r="http://schemas.openxmlformats.org/officeDocument/2006/relationships" r:embed="rId192" cstate="print">
          <a:extLst>
            <a:ext uri="{28A0092B-C50C-407E-A947-70E740481C1C}">
              <a14:useLocalDpi xmlns:a14="http://schemas.microsoft.com/office/drawing/2010/main" val="0"/>
            </a:ext>
          </a:extLst>
        </a:blip>
        <a:srcRect/>
        <a:stretch>
          <a:fillRect/>
        </a:stretch>
      </xdr:blipFill>
      <xdr:spPr bwMode="auto">
        <a:xfrm>
          <a:off x="12487275" y="46490572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76200</xdr:colOff>
      <xdr:row>231</xdr:row>
      <xdr:rowOff>47625</xdr:rowOff>
    </xdr:from>
    <xdr:to>
      <xdr:col>7</xdr:col>
      <xdr:colOff>2020200</xdr:colOff>
      <xdr:row>231</xdr:row>
      <xdr:rowOff>1991625</xdr:rowOff>
    </xdr:to>
    <xdr:pic>
      <xdr:nvPicPr>
        <xdr:cNvPr id="257" name="Obraz 256">
          <a:extLst>
            <a:ext uri="{FF2B5EF4-FFF2-40B4-BE49-F238E27FC236}">
              <a16:creationId xmlns:a16="http://schemas.microsoft.com/office/drawing/2014/main" id="{B0F2AA4C-1E4A-94DE-49CA-C3ABE88C0FBC}"/>
            </a:ext>
          </a:extLst>
        </xdr:cNvPr>
        <xdr:cNvPicPr>
          <a:picLocks noChangeAspect="1" noChangeArrowheads="1"/>
        </xdr:cNvPicPr>
      </xdr:nvPicPr>
      <xdr:blipFill>
        <a:blip xmlns:r="http://schemas.openxmlformats.org/officeDocument/2006/relationships" r:embed="rId193" cstate="print">
          <a:extLst>
            <a:ext uri="{28A0092B-C50C-407E-A947-70E740481C1C}">
              <a14:useLocalDpi xmlns:a14="http://schemas.microsoft.com/office/drawing/2010/main" val="0"/>
            </a:ext>
          </a:extLst>
        </a:blip>
        <a:srcRect/>
        <a:stretch>
          <a:fillRect/>
        </a:stretch>
      </xdr:blipFill>
      <xdr:spPr bwMode="auto">
        <a:xfrm>
          <a:off x="12477750" y="4669536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85725</xdr:colOff>
      <xdr:row>232</xdr:row>
      <xdr:rowOff>28575</xdr:rowOff>
    </xdr:from>
    <xdr:to>
      <xdr:col>7</xdr:col>
      <xdr:colOff>2029725</xdr:colOff>
      <xdr:row>232</xdr:row>
      <xdr:rowOff>1972575</xdr:rowOff>
    </xdr:to>
    <xdr:pic>
      <xdr:nvPicPr>
        <xdr:cNvPr id="258" name="Obraz 257">
          <a:extLst>
            <a:ext uri="{FF2B5EF4-FFF2-40B4-BE49-F238E27FC236}">
              <a16:creationId xmlns:a16="http://schemas.microsoft.com/office/drawing/2014/main" id="{063243F7-1C0A-1E13-8BBB-71CA1CCD02BA}"/>
            </a:ext>
          </a:extLst>
        </xdr:cNvPr>
        <xdr:cNvPicPr>
          <a:picLocks noChangeAspect="1" noChangeArrowheads="1"/>
        </xdr:cNvPicPr>
      </xdr:nvPicPr>
      <xdr:blipFill>
        <a:blip xmlns:r="http://schemas.openxmlformats.org/officeDocument/2006/relationships" r:embed="rId194" cstate="print">
          <a:extLst>
            <a:ext uri="{28A0092B-C50C-407E-A947-70E740481C1C}">
              <a14:useLocalDpi xmlns:a14="http://schemas.microsoft.com/office/drawing/2010/main" val="0"/>
            </a:ext>
          </a:extLst>
        </a:blip>
        <a:srcRect/>
        <a:stretch>
          <a:fillRect/>
        </a:stretch>
      </xdr:blipFill>
      <xdr:spPr bwMode="auto">
        <a:xfrm>
          <a:off x="12487275" y="46896337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233</xdr:row>
      <xdr:rowOff>38100</xdr:rowOff>
    </xdr:from>
    <xdr:to>
      <xdr:col>7</xdr:col>
      <xdr:colOff>2010675</xdr:colOff>
      <xdr:row>233</xdr:row>
      <xdr:rowOff>1982100</xdr:rowOff>
    </xdr:to>
    <xdr:pic>
      <xdr:nvPicPr>
        <xdr:cNvPr id="259" name="Obraz 258">
          <a:extLst>
            <a:ext uri="{FF2B5EF4-FFF2-40B4-BE49-F238E27FC236}">
              <a16:creationId xmlns:a16="http://schemas.microsoft.com/office/drawing/2014/main" id="{174674AC-8CE0-A63A-BB94-02535CEAD50C}"/>
            </a:ext>
          </a:extLst>
        </xdr:cNvPr>
        <xdr:cNvPicPr>
          <a:picLocks noChangeAspect="1" noChangeArrowheads="1"/>
        </xdr:cNvPicPr>
      </xdr:nvPicPr>
      <xdr:blipFill>
        <a:blip xmlns:r="http://schemas.openxmlformats.org/officeDocument/2006/relationships" r:embed="rId195" cstate="print">
          <a:extLst>
            <a:ext uri="{28A0092B-C50C-407E-A947-70E740481C1C}">
              <a14:useLocalDpi xmlns:a14="http://schemas.microsoft.com/office/drawing/2010/main" val="0"/>
            </a:ext>
          </a:extLst>
        </a:blip>
        <a:srcRect/>
        <a:stretch>
          <a:fillRect/>
        </a:stretch>
      </xdr:blipFill>
      <xdr:spPr bwMode="auto">
        <a:xfrm>
          <a:off x="12468225" y="47100172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234</xdr:row>
      <xdr:rowOff>57150</xdr:rowOff>
    </xdr:from>
    <xdr:to>
      <xdr:col>7</xdr:col>
      <xdr:colOff>2010675</xdr:colOff>
      <xdr:row>234</xdr:row>
      <xdr:rowOff>2001150</xdr:rowOff>
    </xdr:to>
    <xdr:pic>
      <xdr:nvPicPr>
        <xdr:cNvPr id="260" name="Obraz 259">
          <a:extLst>
            <a:ext uri="{FF2B5EF4-FFF2-40B4-BE49-F238E27FC236}">
              <a16:creationId xmlns:a16="http://schemas.microsoft.com/office/drawing/2014/main" id="{75A8145B-68E7-88EE-2C62-8477FF67E549}"/>
            </a:ext>
          </a:extLst>
        </xdr:cNvPr>
        <xdr:cNvPicPr>
          <a:picLocks noChangeAspect="1" noChangeArrowheads="1"/>
        </xdr:cNvPicPr>
      </xdr:nvPicPr>
      <xdr:blipFill>
        <a:blip xmlns:r="http://schemas.openxmlformats.org/officeDocument/2006/relationships" r:embed="rId196" cstate="print">
          <a:extLst>
            <a:ext uri="{28A0092B-C50C-407E-A947-70E740481C1C}">
              <a14:useLocalDpi xmlns:a14="http://schemas.microsoft.com/office/drawing/2010/main" val="0"/>
            </a:ext>
          </a:extLst>
        </a:blip>
        <a:srcRect/>
        <a:stretch>
          <a:fillRect/>
        </a:stretch>
      </xdr:blipFill>
      <xdr:spPr bwMode="auto">
        <a:xfrm>
          <a:off x="12468225" y="4730496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85725</xdr:colOff>
      <xdr:row>235</xdr:row>
      <xdr:rowOff>47625</xdr:rowOff>
    </xdr:from>
    <xdr:to>
      <xdr:col>7</xdr:col>
      <xdr:colOff>2029725</xdr:colOff>
      <xdr:row>235</xdr:row>
      <xdr:rowOff>1991625</xdr:rowOff>
    </xdr:to>
    <xdr:pic>
      <xdr:nvPicPr>
        <xdr:cNvPr id="261" name="Obraz 260">
          <a:extLst>
            <a:ext uri="{FF2B5EF4-FFF2-40B4-BE49-F238E27FC236}">
              <a16:creationId xmlns:a16="http://schemas.microsoft.com/office/drawing/2014/main" id="{A0E2B138-73D4-5AD8-8099-5AA523F920C2}"/>
            </a:ext>
          </a:extLst>
        </xdr:cNvPr>
        <xdr:cNvPicPr>
          <a:picLocks noChangeAspect="1" noChangeArrowheads="1"/>
        </xdr:cNvPicPr>
      </xdr:nvPicPr>
      <xdr:blipFill>
        <a:blip xmlns:r="http://schemas.openxmlformats.org/officeDocument/2006/relationships" r:embed="rId197" cstate="print">
          <a:extLst>
            <a:ext uri="{28A0092B-C50C-407E-A947-70E740481C1C}">
              <a14:useLocalDpi xmlns:a14="http://schemas.microsoft.com/office/drawing/2010/main" val="0"/>
            </a:ext>
          </a:extLst>
        </a:blip>
        <a:srcRect/>
        <a:stretch>
          <a:fillRect/>
        </a:stretch>
      </xdr:blipFill>
      <xdr:spPr bwMode="auto">
        <a:xfrm>
          <a:off x="12487275" y="4750689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236</xdr:row>
      <xdr:rowOff>66675</xdr:rowOff>
    </xdr:from>
    <xdr:to>
      <xdr:col>7</xdr:col>
      <xdr:colOff>2010675</xdr:colOff>
      <xdr:row>236</xdr:row>
      <xdr:rowOff>2010675</xdr:rowOff>
    </xdr:to>
    <xdr:pic>
      <xdr:nvPicPr>
        <xdr:cNvPr id="262" name="Obraz 261">
          <a:extLst>
            <a:ext uri="{FF2B5EF4-FFF2-40B4-BE49-F238E27FC236}">
              <a16:creationId xmlns:a16="http://schemas.microsoft.com/office/drawing/2014/main" id="{BAF3DAC3-0428-A930-5DE6-78A147B7DA35}"/>
            </a:ext>
          </a:extLst>
        </xdr:cNvPr>
        <xdr:cNvPicPr>
          <a:picLocks noChangeAspect="1" noChangeArrowheads="1"/>
        </xdr:cNvPicPr>
      </xdr:nvPicPr>
      <xdr:blipFill>
        <a:blip xmlns:r="http://schemas.openxmlformats.org/officeDocument/2006/relationships" r:embed="rId198" cstate="print">
          <a:extLst>
            <a:ext uri="{28A0092B-C50C-407E-A947-70E740481C1C}">
              <a14:useLocalDpi xmlns:a14="http://schemas.microsoft.com/office/drawing/2010/main" val="0"/>
            </a:ext>
          </a:extLst>
        </a:blip>
        <a:srcRect/>
        <a:stretch>
          <a:fillRect/>
        </a:stretch>
      </xdr:blipFill>
      <xdr:spPr bwMode="auto">
        <a:xfrm>
          <a:off x="12468225" y="47711677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237</xdr:row>
      <xdr:rowOff>28575</xdr:rowOff>
    </xdr:from>
    <xdr:to>
      <xdr:col>7</xdr:col>
      <xdr:colOff>2010675</xdr:colOff>
      <xdr:row>237</xdr:row>
      <xdr:rowOff>1972575</xdr:rowOff>
    </xdr:to>
    <xdr:pic>
      <xdr:nvPicPr>
        <xdr:cNvPr id="263" name="Obraz 262">
          <a:extLst>
            <a:ext uri="{FF2B5EF4-FFF2-40B4-BE49-F238E27FC236}">
              <a16:creationId xmlns:a16="http://schemas.microsoft.com/office/drawing/2014/main" id="{36E1F331-5457-CC0E-5585-C9285303B74D}"/>
            </a:ext>
          </a:extLst>
        </xdr:cNvPr>
        <xdr:cNvPicPr>
          <a:picLocks noChangeAspect="1" noChangeArrowheads="1"/>
        </xdr:cNvPicPr>
      </xdr:nvPicPr>
      <xdr:blipFill>
        <a:blip xmlns:r="http://schemas.openxmlformats.org/officeDocument/2006/relationships" r:embed="rId199" cstate="print">
          <a:extLst>
            <a:ext uri="{28A0092B-C50C-407E-A947-70E740481C1C}">
              <a14:useLocalDpi xmlns:a14="http://schemas.microsoft.com/office/drawing/2010/main" val="0"/>
            </a:ext>
          </a:extLst>
        </a:blip>
        <a:srcRect/>
        <a:stretch>
          <a:fillRect/>
        </a:stretch>
      </xdr:blipFill>
      <xdr:spPr bwMode="auto">
        <a:xfrm>
          <a:off x="12468225" y="4791075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85725</xdr:colOff>
      <xdr:row>238</xdr:row>
      <xdr:rowOff>57150</xdr:rowOff>
    </xdr:from>
    <xdr:to>
      <xdr:col>7</xdr:col>
      <xdr:colOff>2029725</xdr:colOff>
      <xdr:row>238</xdr:row>
      <xdr:rowOff>2001150</xdr:rowOff>
    </xdr:to>
    <xdr:pic>
      <xdr:nvPicPr>
        <xdr:cNvPr id="264" name="Obraz 263">
          <a:extLst>
            <a:ext uri="{FF2B5EF4-FFF2-40B4-BE49-F238E27FC236}">
              <a16:creationId xmlns:a16="http://schemas.microsoft.com/office/drawing/2014/main" id="{0B508ADE-0BA1-7CC2-DBC1-D1E8A7AB88CE}"/>
            </a:ext>
          </a:extLst>
        </xdr:cNvPr>
        <xdr:cNvPicPr>
          <a:picLocks noChangeAspect="1" noChangeArrowheads="1"/>
        </xdr:cNvPicPr>
      </xdr:nvPicPr>
      <xdr:blipFill>
        <a:blip xmlns:r="http://schemas.openxmlformats.org/officeDocument/2006/relationships" r:embed="rId200" cstate="print">
          <a:extLst>
            <a:ext uri="{28A0092B-C50C-407E-A947-70E740481C1C}">
              <a14:useLocalDpi xmlns:a14="http://schemas.microsoft.com/office/drawing/2010/main" val="0"/>
            </a:ext>
          </a:extLst>
        </a:blip>
        <a:srcRect/>
        <a:stretch>
          <a:fillRect/>
        </a:stretch>
      </xdr:blipFill>
      <xdr:spPr bwMode="auto">
        <a:xfrm>
          <a:off x="12487275" y="4811649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47625</xdr:colOff>
      <xdr:row>239</xdr:row>
      <xdr:rowOff>28575</xdr:rowOff>
    </xdr:from>
    <xdr:to>
      <xdr:col>7</xdr:col>
      <xdr:colOff>1991625</xdr:colOff>
      <xdr:row>239</xdr:row>
      <xdr:rowOff>1972575</xdr:rowOff>
    </xdr:to>
    <xdr:pic>
      <xdr:nvPicPr>
        <xdr:cNvPr id="266" name="Obraz 265">
          <a:extLst>
            <a:ext uri="{FF2B5EF4-FFF2-40B4-BE49-F238E27FC236}">
              <a16:creationId xmlns:a16="http://schemas.microsoft.com/office/drawing/2014/main" id="{AEEA8EF0-C410-0CF6-1033-D7E493FF7E2C}"/>
            </a:ext>
          </a:extLst>
        </xdr:cNvPr>
        <xdr:cNvPicPr>
          <a:picLocks noChangeAspect="1" noChangeArrowheads="1"/>
        </xdr:cNvPicPr>
      </xdr:nvPicPr>
      <xdr:blipFill>
        <a:blip xmlns:r="http://schemas.openxmlformats.org/officeDocument/2006/relationships" r:embed="rId201" cstate="print">
          <a:extLst>
            <a:ext uri="{28A0092B-C50C-407E-A947-70E740481C1C}">
              <a14:useLocalDpi xmlns:a14="http://schemas.microsoft.com/office/drawing/2010/main" val="0"/>
            </a:ext>
          </a:extLst>
        </a:blip>
        <a:srcRect/>
        <a:stretch>
          <a:fillRect/>
        </a:stretch>
      </xdr:blipFill>
      <xdr:spPr bwMode="auto">
        <a:xfrm>
          <a:off x="12449175" y="48316515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240</xdr:row>
      <xdr:rowOff>57150</xdr:rowOff>
    </xdr:from>
    <xdr:to>
      <xdr:col>7</xdr:col>
      <xdr:colOff>2010675</xdr:colOff>
      <xdr:row>240</xdr:row>
      <xdr:rowOff>2001150</xdr:rowOff>
    </xdr:to>
    <xdr:pic>
      <xdr:nvPicPr>
        <xdr:cNvPr id="267" name="Obraz 266">
          <a:extLst>
            <a:ext uri="{FF2B5EF4-FFF2-40B4-BE49-F238E27FC236}">
              <a16:creationId xmlns:a16="http://schemas.microsoft.com/office/drawing/2014/main" id="{D6E6F2BC-B78A-60E8-3AF5-68C58B924EA4}"/>
            </a:ext>
          </a:extLst>
        </xdr:cNvPr>
        <xdr:cNvPicPr>
          <a:picLocks noChangeAspect="1" noChangeArrowheads="1"/>
        </xdr:cNvPicPr>
      </xdr:nvPicPr>
      <xdr:blipFill>
        <a:blip xmlns:r="http://schemas.openxmlformats.org/officeDocument/2006/relationships" r:embed="rId202" cstate="print">
          <a:extLst>
            <a:ext uri="{28A0092B-C50C-407E-A947-70E740481C1C}">
              <a14:useLocalDpi xmlns:a14="http://schemas.microsoft.com/office/drawing/2010/main" val="0"/>
            </a:ext>
          </a:extLst>
        </a:blip>
        <a:srcRect/>
        <a:stretch>
          <a:fillRect/>
        </a:stretch>
      </xdr:blipFill>
      <xdr:spPr bwMode="auto">
        <a:xfrm>
          <a:off x="12468225" y="48522255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76200</xdr:colOff>
      <xdr:row>241</xdr:row>
      <xdr:rowOff>28575</xdr:rowOff>
    </xdr:from>
    <xdr:to>
      <xdr:col>7</xdr:col>
      <xdr:colOff>2020200</xdr:colOff>
      <xdr:row>241</xdr:row>
      <xdr:rowOff>1972575</xdr:rowOff>
    </xdr:to>
    <xdr:pic>
      <xdr:nvPicPr>
        <xdr:cNvPr id="268" name="Obraz 267">
          <a:extLst>
            <a:ext uri="{FF2B5EF4-FFF2-40B4-BE49-F238E27FC236}">
              <a16:creationId xmlns:a16="http://schemas.microsoft.com/office/drawing/2014/main" id="{58F4BDFD-06D8-1CDD-7DBA-A259BB483D6E}"/>
            </a:ext>
          </a:extLst>
        </xdr:cNvPr>
        <xdr:cNvPicPr>
          <a:picLocks noChangeAspect="1" noChangeArrowheads="1"/>
        </xdr:cNvPicPr>
      </xdr:nvPicPr>
      <xdr:blipFill>
        <a:blip xmlns:r="http://schemas.openxmlformats.org/officeDocument/2006/relationships" r:embed="rId203" cstate="print">
          <a:extLst>
            <a:ext uri="{28A0092B-C50C-407E-A947-70E740481C1C}">
              <a14:useLocalDpi xmlns:a14="http://schemas.microsoft.com/office/drawing/2010/main" val="0"/>
            </a:ext>
          </a:extLst>
        </a:blip>
        <a:srcRect/>
        <a:stretch>
          <a:fillRect/>
        </a:stretch>
      </xdr:blipFill>
      <xdr:spPr bwMode="auto">
        <a:xfrm>
          <a:off x="12477750" y="4872228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47625</xdr:colOff>
      <xdr:row>242</xdr:row>
      <xdr:rowOff>57150</xdr:rowOff>
    </xdr:from>
    <xdr:to>
      <xdr:col>7</xdr:col>
      <xdr:colOff>1991625</xdr:colOff>
      <xdr:row>242</xdr:row>
      <xdr:rowOff>2001150</xdr:rowOff>
    </xdr:to>
    <xdr:pic>
      <xdr:nvPicPr>
        <xdr:cNvPr id="269" name="Obraz 268">
          <a:extLst>
            <a:ext uri="{FF2B5EF4-FFF2-40B4-BE49-F238E27FC236}">
              <a16:creationId xmlns:a16="http://schemas.microsoft.com/office/drawing/2014/main" id="{815F39FD-4C1E-6735-A4E8-8A959B5C54CF}"/>
            </a:ext>
          </a:extLst>
        </xdr:cNvPr>
        <xdr:cNvPicPr>
          <a:picLocks noChangeAspect="1" noChangeArrowheads="1"/>
        </xdr:cNvPicPr>
      </xdr:nvPicPr>
      <xdr:blipFill>
        <a:blip xmlns:r="http://schemas.openxmlformats.org/officeDocument/2006/relationships" r:embed="rId204" cstate="print">
          <a:extLst>
            <a:ext uri="{28A0092B-C50C-407E-A947-70E740481C1C}">
              <a14:useLocalDpi xmlns:a14="http://schemas.microsoft.com/office/drawing/2010/main" val="0"/>
            </a:ext>
          </a:extLst>
        </a:blip>
        <a:srcRect/>
        <a:stretch>
          <a:fillRect/>
        </a:stretch>
      </xdr:blipFill>
      <xdr:spPr bwMode="auto">
        <a:xfrm>
          <a:off x="12449175" y="4892802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76200</xdr:colOff>
      <xdr:row>243</xdr:row>
      <xdr:rowOff>38100</xdr:rowOff>
    </xdr:from>
    <xdr:to>
      <xdr:col>7</xdr:col>
      <xdr:colOff>2020200</xdr:colOff>
      <xdr:row>243</xdr:row>
      <xdr:rowOff>1982100</xdr:rowOff>
    </xdr:to>
    <xdr:pic>
      <xdr:nvPicPr>
        <xdr:cNvPr id="270" name="Obraz 269">
          <a:extLst>
            <a:ext uri="{FF2B5EF4-FFF2-40B4-BE49-F238E27FC236}">
              <a16:creationId xmlns:a16="http://schemas.microsoft.com/office/drawing/2014/main" id="{F0012314-0791-D2F0-BDC5-75AD0E48D8A2}"/>
            </a:ext>
          </a:extLst>
        </xdr:cNvPr>
        <xdr:cNvPicPr>
          <a:picLocks noChangeAspect="1" noChangeArrowheads="1"/>
        </xdr:cNvPicPr>
      </xdr:nvPicPr>
      <xdr:blipFill>
        <a:blip xmlns:r="http://schemas.openxmlformats.org/officeDocument/2006/relationships" r:embed="rId205" cstate="print">
          <a:extLst>
            <a:ext uri="{28A0092B-C50C-407E-A947-70E740481C1C}">
              <a14:useLocalDpi xmlns:a14="http://schemas.microsoft.com/office/drawing/2010/main" val="0"/>
            </a:ext>
          </a:extLst>
        </a:blip>
        <a:srcRect/>
        <a:stretch>
          <a:fillRect/>
        </a:stretch>
      </xdr:blipFill>
      <xdr:spPr bwMode="auto">
        <a:xfrm>
          <a:off x="12477750" y="49128997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85725</xdr:colOff>
      <xdr:row>244</xdr:row>
      <xdr:rowOff>28575</xdr:rowOff>
    </xdr:from>
    <xdr:to>
      <xdr:col>7</xdr:col>
      <xdr:colOff>2029725</xdr:colOff>
      <xdr:row>244</xdr:row>
      <xdr:rowOff>1972575</xdr:rowOff>
    </xdr:to>
    <xdr:pic>
      <xdr:nvPicPr>
        <xdr:cNvPr id="271" name="Obraz 270">
          <a:extLst>
            <a:ext uri="{FF2B5EF4-FFF2-40B4-BE49-F238E27FC236}">
              <a16:creationId xmlns:a16="http://schemas.microsoft.com/office/drawing/2014/main" id="{A5363625-39C3-C83C-FED2-305CBBD98F0C}"/>
            </a:ext>
          </a:extLst>
        </xdr:cNvPr>
        <xdr:cNvPicPr>
          <a:picLocks noChangeAspect="1" noChangeArrowheads="1"/>
        </xdr:cNvPicPr>
      </xdr:nvPicPr>
      <xdr:blipFill>
        <a:blip xmlns:r="http://schemas.openxmlformats.org/officeDocument/2006/relationships" r:embed="rId206" cstate="print">
          <a:extLst>
            <a:ext uri="{28A0092B-C50C-407E-A947-70E740481C1C}">
              <a14:useLocalDpi xmlns:a14="http://schemas.microsoft.com/office/drawing/2010/main" val="0"/>
            </a:ext>
          </a:extLst>
        </a:blip>
        <a:srcRect/>
        <a:stretch>
          <a:fillRect/>
        </a:stretch>
      </xdr:blipFill>
      <xdr:spPr bwMode="auto">
        <a:xfrm>
          <a:off x="12487275" y="49330927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76200</xdr:colOff>
      <xdr:row>245</xdr:row>
      <xdr:rowOff>38100</xdr:rowOff>
    </xdr:from>
    <xdr:to>
      <xdr:col>7</xdr:col>
      <xdr:colOff>2020200</xdr:colOff>
      <xdr:row>245</xdr:row>
      <xdr:rowOff>1982100</xdr:rowOff>
    </xdr:to>
    <xdr:pic>
      <xdr:nvPicPr>
        <xdr:cNvPr id="272" name="Obraz 271">
          <a:extLst>
            <a:ext uri="{FF2B5EF4-FFF2-40B4-BE49-F238E27FC236}">
              <a16:creationId xmlns:a16="http://schemas.microsoft.com/office/drawing/2014/main" id="{0AE9ACBC-385D-608A-E61E-E5469D361FD9}"/>
            </a:ext>
          </a:extLst>
        </xdr:cNvPr>
        <xdr:cNvPicPr>
          <a:picLocks noChangeAspect="1" noChangeArrowheads="1"/>
        </xdr:cNvPicPr>
      </xdr:nvPicPr>
      <xdr:blipFill>
        <a:blip xmlns:r="http://schemas.openxmlformats.org/officeDocument/2006/relationships" r:embed="rId207" cstate="print">
          <a:extLst>
            <a:ext uri="{28A0092B-C50C-407E-A947-70E740481C1C}">
              <a14:useLocalDpi xmlns:a14="http://schemas.microsoft.com/office/drawing/2010/main" val="0"/>
            </a:ext>
          </a:extLst>
        </a:blip>
        <a:srcRect/>
        <a:stretch>
          <a:fillRect/>
        </a:stretch>
      </xdr:blipFill>
      <xdr:spPr bwMode="auto">
        <a:xfrm>
          <a:off x="12477750" y="49534762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57150</xdr:colOff>
      <xdr:row>246</xdr:row>
      <xdr:rowOff>19050</xdr:rowOff>
    </xdr:from>
    <xdr:to>
      <xdr:col>7</xdr:col>
      <xdr:colOff>2001150</xdr:colOff>
      <xdr:row>246</xdr:row>
      <xdr:rowOff>1963050</xdr:rowOff>
    </xdr:to>
    <xdr:pic>
      <xdr:nvPicPr>
        <xdr:cNvPr id="273" name="Obraz 272">
          <a:extLst>
            <a:ext uri="{FF2B5EF4-FFF2-40B4-BE49-F238E27FC236}">
              <a16:creationId xmlns:a16="http://schemas.microsoft.com/office/drawing/2014/main" id="{57DF4B9F-A736-9327-99C6-60943FDE85AB}"/>
            </a:ext>
          </a:extLst>
        </xdr:cNvPr>
        <xdr:cNvPicPr>
          <a:picLocks noChangeAspect="1" noChangeArrowheads="1"/>
        </xdr:cNvPicPr>
      </xdr:nvPicPr>
      <xdr:blipFill>
        <a:blip xmlns:r="http://schemas.openxmlformats.org/officeDocument/2006/relationships" r:embed="rId176" cstate="print">
          <a:extLst>
            <a:ext uri="{28A0092B-C50C-407E-A947-70E740481C1C}">
              <a14:useLocalDpi xmlns:a14="http://schemas.microsoft.com/office/drawing/2010/main" val="0"/>
            </a:ext>
          </a:extLst>
        </a:blip>
        <a:srcRect/>
        <a:stretch>
          <a:fillRect/>
        </a:stretch>
      </xdr:blipFill>
      <xdr:spPr bwMode="auto">
        <a:xfrm>
          <a:off x="12458700" y="4973574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57150</xdr:colOff>
      <xdr:row>247</xdr:row>
      <xdr:rowOff>28575</xdr:rowOff>
    </xdr:from>
    <xdr:to>
      <xdr:col>7</xdr:col>
      <xdr:colOff>2001150</xdr:colOff>
      <xdr:row>247</xdr:row>
      <xdr:rowOff>1972575</xdr:rowOff>
    </xdr:to>
    <xdr:pic>
      <xdr:nvPicPr>
        <xdr:cNvPr id="275" name="Obraz 274">
          <a:extLst>
            <a:ext uri="{FF2B5EF4-FFF2-40B4-BE49-F238E27FC236}">
              <a16:creationId xmlns:a16="http://schemas.microsoft.com/office/drawing/2014/main" id="{82D28CFE-1D9F-F797-4F26-125515363740}"/>
            </a:ext>
          </a:extLst>
        </xdr:cNvPr>
        <xdr:cNvPicPr>
          <a:picLocks noChangeAspect="1" noChangeArrowheads="1"/>
        </xdr:cNvPicPr>
      </xdr:nvPicPr>
      <xdr:blipFill>
        <a:blip xmlns:r="http://schemas.openxmlformats.org/officeDocument/2006/relationships" r:embed="rId208" cstate="print">
          <a:extLst>
            <a:ext uri="{28A0092B-C50C-407E-A947-70E740481C1C}">
              <a14:useLocalDpi xmlns:a14="http://schemas.microsoft.com/office/drawing/2010/main" val="0"/>
            </a:ext>
          </a:extLst>
        </a:blip>
        <a:srcRect/>
        <a:stretch>
          <a:fillRect/>
        </a:stretch>
      </xdr:blipFill>
      <xdr:spPr bwMode="auto">
        <a:xfrm>
          <a:off x="12458700" y="49939575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38100</xdr:colOff>
      <xdr:row>248</xdr:row>
      <xdr:rowOff>28575</xdr:rowOff>
    </xdr:from>
    <xdr:to>
      <xdr:col>7</xdr:col>
      <xdr:colOff>1982100</xdr:colOff>
      <xdr:row>248</xdr:row>
      <xdr:rowOff>1972575</xdr:rowOff>
    </xdr:to>
    <xdr:pic>
      <xdr:nvPicPr>
        <xdr:cNvPr id="276" name="Obraz 275">
          <a:extLst>
            <a:ext uri="{FF2B5EF4-FFF2-40B4-BE49-F238E27FC236}">
              <a16:creationId xmlns:a16="http://schemas.microsoft.com/office/drawing/2014/main" id="{C2812693-9E54-4839-89B2-D97330449FFA}"/>
            </a:ext>
          </a:extLst>
        </xdr:cNvPr>
        <xdr:cNvPicPr>
          <a:picLocks noChangeAspect="1" noChangeArrowheads="1"/>
        </xdr:cNvPicPr>
      </xdr:nvPicPr>
      <xdr:blipFill>
        <a:blip xmlns:r="http://schemas.openxmlformats.org/officeDocument/2006/relationships" r:embed="rId208" cstate="print">
          <a:extLst>
            <a:ext uri="{28A0092B-C50C-407E-A947-70E740481C1C}">
              <a14:useLocalDpi xmlns:a14="http://schemas.microsoft.com/office/drawing/2010/main" val="0"/>
            </a:ext>
          </a:extLst>
        </a:blip>
        <a:srcRect/>
        <a:stretch>
          <a:fillRect/>
        </a:stretch>
      </xdr:blipFill>
      <xdr:spPr bwMode="auto">
        <a:xfrm>
          <a:off x="12439650" y="50142457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85725</xdr:colOff>
      <xdr:row>249</xdr:row>
      <xdr:rowOff>47625</xdr:rowOff>
    </xdr:from>
    <xdr:to>
      <xdr:col>7</xdr:col>
      <xdr:colOff>2029725</xdr:colOff>
      <xdr:row>249</xdr:row>
      <xdr:rowOff>1991625</xdr:rowOff>
    </xdr:to>
    <xdr:pic>
      <xdr:nvPicPr>
        <xdr:cNvPr id="277" name="Obraz 276">
          <a:extLst>
            <a:ext uri="{FF2B5EF4-FFF2-40B4-BE49-F238E27FC236}">
              <a16:creationId xmlns:a16="http://schemas.microsoft.com/office/drawing/2014/main" id="{F8ABE8E1-2DC5-63B8-F8E0-4B7248FA8EA1}"/>
            </a:ext>
          </a:extLst>
        </xdr:cNvPr>
        <xdr:cNvPicPr>
          <a:picLocks noChangeAspect="1" noChangeArrowheads="1"/>
        </xdr:cNvPicPr>
      </xdr:nvPicPr>
      <xdr:blipFill>
        <a:blip xmlns:r="http://schemas.openxmlformats.org/officeDocument/2006/relationships" r:embed="rId209" cstate="print">
          <a:extLst>
            <a:ext uri="{28A0092B-C50C-407E-A947-70E740481C1C}">
              <a14:useLocalDpi xmlns:a14="http://schemas.microsoft.com/office/drawing/2010/main" val="0"/>
            </a:ext>
          </a:extLst>
        </a:blip>
        <a:srcRect/>
        <a:stretch>
          <a:fillRect/>
        </a:stretch>
      </xdr:blipFill>
      <xdr:spPr bwMode="auto">
        <a:xfrm>
          <a:off x="12487275" y="50347245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57150</xdr:colOff>
      <xdr:row>250</xdr:row>
      <xdr:rowOff>47625</xdr:rowOff>
    </xdr:from>
    <xdr:to>
      <xdr:col>7</xdr:col>
      <xdr:colOff>2001150</xdr:colOff>
      <xdr:row>250</xdr:row>
      <xdr:rowOff>1991625</xdr:rowOff>
    </xdr:to>
    <xdr:pic>
      <xdr:nvPicPr>
        <xdr:cNvPr id="278" name="Obraz 277">
          <a:extLst>
            <a:ext uri="{FF2B5EF4-FFF2-40B4-BE49-F238E27FC236}">
              <a16:creationId xmlns:a16="http://schemas.microsoft.com/office/drawing/2014/main" id="{8DDB750F-1F32-F791-DDAF-319FCF61C23B}"/>
            </a:ext>
          </a:extLst>
        </xdr:cNvPr>
        <xdr:cNvPicPr>
          <a:picLocks noChangeAspect="1" noChangeArrowheads="1"/>
        </xdr:cNvPicPr>
      </xdr:nvPicPr>
      <xdr:blipFill>
        <a:blip xmlns:r="http://schemas.openxmlformats.org/officeDocument/2006/relationships" r:embed="rId210" cstate="print">
          <a:extLst>
            <a:ext uri="{28A0092B-C50C-407E-A947-70E740481C1C}">
              <a14:useLocalDpi xmlns:a14="http://schemas.microsoft.com/office/drawing/2010/main" val="0"/>
            </a:ext>
          </a:extLst>
        </a:blip>
        <a:srcRect/>
        <a:stretch>
          <a:fillRect/>
        </a:stretch>
      </xdr:blipFill>
      <xdr:spPr bwMode="auto">
        <a:xfrm>
          <a:off x="12458700" y="50550127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85725</xdr:colOff>
      <xdr:row>251</xdr:row>
      <xdr:rowOff>47625</xdr:rowOff>
    </xdr:from>
    <xdr:to>
      <xdr:col>7</xdr:col>
      <xdr:colOff>2029725</xdr:colOff>
      <xdr:row>251</xdr:row>
      <xdr:rowOff>1991625</xdr:rowOff>
    </xdr:to>
    <xdr:pic>
      <xdr:nvPicPr>
        <xdr:cNvPr id="279" name="Obraz 278">
          <a:extLst>
            <a:ext uri="{FF2B5EF4-FFF2-40B4-BE49-F238E27FC236}">
              <a16:creationId xmlns:a16="http://schemas.microsoft.com/office/drawing/2014/main" id="{3A129627-7275-40B3-69CF-0EA424EF79A9}"/>
            </a:ext>
          </a:extLst>
        </xdr:cNvPr>
        <xdr:cNvPicPr>
          <a:picLocks noChangeAspect="1" noChangeArrowheads="1"/>
        </xdr:cNvPicPr>
      </xdr:nvPicPr>
      <xdr:blipFill>
        <a:blip xmlns:r="http://schemas.openxmlformats.org/officeDocument/2006/relationships" r:embed="rId211" cstate="print">
          <a:extLst>
            <a:ext uri="{28A0092B-C50C-407E-A947-70E740481C1C}">
              <a14:useLocalDpi xmlns:a14="http://schemas.microsoft.com/office/drawing/2010/main" val="0"/>
            </a:ext>
          </a:extLst>
        </a:blip>
        <a:srcRect/>
        <a:stretch>
          <a:fillRect/>
        </a:stretch>
      </xdr:blipFill>
      <xdr:spPr bwMode="auto">
        <a:xfrm>
          <a:off x="12487275" y="5075301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252</xdr:row>
      <xdr:rowOff>66675</xdr:rowOff>
    </xdr:from>
    <xdr:to>
      <xdr:col>7</xdr:col>
      <xdr:colOff>2010675</xdr:colOff>
      <xdr:row>252</xdr:row>
      <xdr:rowOff>2010675</xdr:rowOff>
    </xdr:to>
    <xdr:pic>
      <xdr:nvPicPr>
        <xdr:cNvPr id="281" name="Obraz 280">
          <a:extLst>
            <a:ext uri="{FF2B5EF4-FFF2-40B4-BE49-F238E27FC236}">
              <a16:creationId xmlns:a16="http://schemas.microsoft.com/office/drawing/2014/main" id="{0032E748-9462-5444-2B63-DB9EDA376EBE}"/>
            </a:ext>
          </a:extLst>
        </xdr:cNvPr>
        <xdr:cNvPicPr>
          <a:picLocks noChangeAspect="1" noChangeArrowheads="1"/>
        </xdr:cNvPicPr>
      </xdr:nvPicPr>
      <xdr:blipFill>
        <a:blip xmlns:r="http://schemas.openxmlformats.org/officeDocument/2006/relationships" r:embed="rId212" cstate="print">
          <a:extLst>
            <a:ext uri="{28A0092B-C50C-407E-A947-70E740481C1C}">
              <a14:useLocalDpi xmlns:a14="http://schemas.microsoft.com/office/drawing/2010/main" val="0"/>
            </a:ext>
          </a:extLst>
        </a:blip>
        <a:srcRect/>
        <a:stretch>
          <a:fillRect/>
        </a:stretch>
      </xdr:blipFill>
      <xdr:spPr bwMode="auto">
        <a:xfrm>
          <a:off x="12468225" y="50957797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57150</xdr:colOff>
      <xdr:row>253</xdr:row>
      <xdr:rowOff>38100</xdr:rowOff>
    </xdr:from>
    <xdr:to>
      <xdr:col>7</xdr:col>
      <xdr:colOff>2001150</xdr:colOff>
      <xdr:row>253</xdr:row>
      <xdr:rowOff>1982100</xdr:rowOff>
    </xdr:to>
    <xdr:pic>
      <xdr:nvPicPr>
        <xdr:cNvPr id="282" name="Obraz 281">
          <a:extLst>
            <a:ext uri="{FF2B5EF4-FFF2-40B4-BE49-F238E27FC236}">
              <a16:creationId xmlns:a16="http://schemas.microsoft.com/office/drawing/2014/main" id="{8FE64813-45F7-7C29-036B-F94FD2507E37}"/>
            </a:ext>
          </a:extLst>
        </xdr:cNvPr>
        <xdr:cNvPicPr>
          <a:picLocks noChangeAspect="1" noChangeArrowheads="1"/>
        </xdr:cNvPicPr>
      </xdr:nvPicPr>
      <xdr:blipFill>
        <a:blip xmlns:r="http://schemas.openxmlformats.org/officeDocument/2006/relationships" r:embed="rId213" cstate="print">
          <a:extLst>
            <a:ext uri="{28A0092B-C50C-407E-A947-70E740481C1C}">
              <a14:useLocalDpi xmlns:a14="http://schemas.microsoft.com/office/drawing/2010/main" val="0"/>
            </a:ext>
          </a:extLst>
        </a:blip>
        <a:srcRect/>
        <a:stretch>
          <a:fillRect/>
        </a:stretch>
      </xdr:blipFill>
      <xdr:spPr bwMode="auto">
        <a:xfrm>
          <a:off x="12458700" y="51157822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254</xdr:row>
      <xdr:rowOff>28575</xdr:rowOff>
    </xdr:from>
    <xdr:to>
      <xdr:col>7</xdr:col>
      <xdr:colOff>2010675</xdr:colOff>
      <xdr:row>254</xdr:row>
      <xdr:rowOff>1972575</xdr:rowOff>
    </xdr:to>
    <xdr:pic>
      <xdr:nvPicPr>
        <xdr:cNvPr id="283" name="Obraz 282">
          <a:extLst>
            <a:ext uri="{FF2B5EF4-FFF2-40B4-BE49-F238E27FC236}">
              <a16:creationId xmlns:a16="http://schemas.microsoft.com/office/drawing/2014/main" id="{D0BD1782-0115-FD01-1FFF-81A7E62BF75D}"/>
            </a:ext>
          </a:extLst>
        </xdr:cNvPr>
        <xdr:cNvPicPr>
          <a:picLocks noChangeAspect="1" noChangeArrowheads="1"/>
        </xdr:cNvPicPr>
      </xdr:nvPicPr>
      <xdr:blipFill>
        <a:blip xmlns:r="http://schemas.openxmlformats.org/officeDocument/2006/relationships" r:embed="rId214" cstate="print">
          <a:extLst>
            <a:ext uri="{28A0092B-C50C-407E-A947-70E740481C1C}">
              <a14:useLocalDpi xmlns:a14="http://schemas.microsoft.com/office/drawing/2010/main" val="0"/>
            </a:ext>
          </a:extLst>
        </a:blip>
        <a:srcRect/>
        <a:stretch>
          <a:fillRect/>
        </a:stretch>
      </xdr:blipFill>
      <xdr:spPr bwMode="auto">
        <a:xfrm>
          <a:off x="12468225" y="51359752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47625</xdr:colOff>
      <xdr:row>255</xdr:row>
      <xdr:rowOff>47625</xdr:rowOff>
    </xdr:from>
    <xdr:to>
      <xdr:col>7</xdr:col>
      <xdr:colOff>1991625</xdr:colOff>
      <xdr:row>255</xdr:row>
      <xdr:rowOff>1991625</xdr:rowOff>
    </xdr:to>
    <xdr:pic>
      <xdr:nvPicPr>
        <xdr:cNvPr id="284" name="Obraz 283">
          <a:extLst>
            <a:ext uri="{FF2B5EF4-FFF2-40B4-BE49-F238E27FC236}">
              <a16:creationId xmlns:a16="http://schemas.microsoft.com/office/drawing/2014/main" id="{92DAEBB8-7A81-DB84-382C-188924352CD8}"/>
            </a:ext>
          </a:extLst>
        </xdr:cNvPr>
        <xdr:cNvPicPr>
          <a:picLocks noChangeAspect="1" noChangeArrowheads="1"/>
        </xdr:cNvPicPr>
      </xdr:nvPicPr>
      <xdr:blipFill>
        <a:blip xmlns:r="http://schemas.openxmlformats.org/officeDocument/2006/relationships" r:embed="rId215" cstate="print">
          <a:extLst>
            <a:ext uri="{28A0092B-C50C-407E-A947-70E740481C1C}">
              <a14:useLocalDpi xmlns:a14="http://schemas.microsoft.com/office/drawing/2010/main" val="0"/>
            </a:ext>
          </a:extLst>
        </a:blip>
        <a:srcRect/>
        <a:stretch>
          <a:fillRect/>
        </a:stretch>
      </xdr:blipFill>
      <xdr:spPr bwMode="auto">
        <a:xfrm>
          <a:off x="12449175" y="5156454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85725</xdr:colOff>
      <xdr:row>256</xdr:row>
      <xdr:rowOff>28575</xdr:rowOff>
    </xdr:from>
    <xdr:to>
      <xdr:col>7</xdr:col>
      <xdr:colOff>2029725</xdr:colOff>
      <xdr:row>256</xdr:row>
      <xdr:rowOff>1972575</xdr:rowOff>
    </xdr:to>
    <xdr:pic>
      <xdr:nvPicPr>
        <xdr:cNvPr id="285" name="Obraz 284">
          <a:extLst>
            <a:ext uri="{FF2B5EF4-FFF2-40B4-BE49-F238E27FC236}">
              <a16:creationId xmlns:a16="http://schemas.microsoft.com/office/drawing/2014/main" id="{795ED7EF-3FCD-EF3D-F1D8-99AB94EBAC1A}"/>
            </a:ext>
          </a:extLst>
        </xdr:cNvPr>
        <xdr:cNvPicPr>
          <a:picLocks noChangeAspect="1" noChangeArrowheads="1"/>
        </xdr:cNvPicPr>
      </xdr:nvPicPr>
      <xdr:blipFill>
        <a:blip xmlns:r="http://schemas.openxmlformats.org/officeDocument/2006/relationships" r:embed="rId216" cstate="print">
          <a:extLst>
            <a:ext uri="{28A0092B-C50C-407E-A947-70E740481C1C}">
              <a14:useLocalDpi xmlns:a14="http://schemas.microsoft.com/office/drawing/2010/main" val="0"/>
            </a:ext>
          </a:extLst>
        </a:blip>
        <a:srcRect/>
        <a:stretch>
          <a:fillRect/>
        </a:stretch>
      </xdr:blipFill>
      <xdr:spPr bwMode="auto">
        <a:xfrm>
          <a:off x="12487275" y="51765517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47625</xdr:colOff>
      <xdr:row>257</xdr:row>
      <xdr:rowOff>57150</xdr:rowOff>
    </xdr:from>
    <xdr:to>
      <xdr:col>7</xdr:col>
      <xdr:colOff>1991625</xdr:colOff>
      <xdr:row>257</xdr:row>
      <xdr:rowOff>2001150</xdr:rowOff>
    </xdr:to>
    <xdr:pic>
      <xdr:nvPicPr>
        <xdr:cNvPr id="286" name="Obraz 285">
          <a:extLst>
            <a:ext uri="{FF2B5EF4-FFF2-40B4-BE49-F238E27FC236}">
              <a16:creationId xmlns:a16="http://schemas.microsoft.com/office/drawing/2014/main" id="{F80A0D63-7EA7-25EA-1AE3-AB68909D2C2A}"/>
            </a:ext>
          </a:extLst>
        </xdr:cNvPr>
        <xdr:cNvPicPr>
          <a:picLocks noChangeAspect="1" noChangeArrowheads="1"/>
        </xdr:cNvPicPr>
      </xdr:nvPicPr>
      <xdr:blipFill>
        <a:blip xmlns:r="http://schemas.openxmlformats.org/officeDocument/2006/relationships" r:embed="rId217" cstate="print">
          <a:extLst>
            <a:ext uri="{28A0092B-C50C-407E-A947-70E740481C1C}">
              <a14:useLocalDpi xmlns:a14="http://schemas.microsoft.com/office/drawing/2010/main" val="0"/>
            </a:ext>
          </a:extLst>
        </a:blip>
        <a:srcRect/>
        <a:stretch>
          <a:fillRect/>
        </a:stretch>
      </xdr:blipFill>
      <xdr:spPr bwMode="auto">
        <a:xfrm>
          <a:off x="12449175" y="51971257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76200</xdr:colOff>
      <xdr:row>258</xdr:row>
      <xdr:rowOff>47625</xdr:rowOff>
    </xdr:from>
    <xdr:to>
      <xdr:col>7</xdr:col>
      <xdr:colOff>2020200</xdr:colOff>
      <xdr:row>258</xdr:row>
      <xdr:rowOff>1991625</xdr:rowOff>
    </xdr:to>
    <xdr:pic>
      <xdr:nvPicPr>
        <xdr:cNvPr id="287" name="Obraz 286">
          <a:extLst>
            <a:ext uri="{FF2B5EF4-FFF2-40B4-BE49-F238E27FC236}">
              <a16:creationId xmlns:a16="http://schemas.microsoft.com/office/drawing/2014/main" id="{70F6588E-09FC-2CEB-89E4-0ECD68B09046}"/>
            </a:ext>
          </a:extLst>
        </xdr:cNvPr>
        <xdr:cNvPicPr>
          <a:picLocks noChangeAspect="1" noChangeArrowheads="1"/>
        </xdr:cNvPicPr>
      </xdr:nvPicPr>
      <xdr:blipFill>
        <a:blip xmlns:r="http://schemas.openxmlformats.org/officeDocument/2006/relationships" r:embed="rId218" cstate="print">
          <a:extLst>
            <a:ext uri="{28A0092B-C50C-407E-A947-70E740481C1C}">
              <a14:useLocalDpi xmlns:a14="http://schemas.microsoft.com/office/drawing/2010/main" val="0"/>
            </a:ext>
          </a:extLst>
        </a:blip>
        <a:srcRect/>
        <a:stretch>
          <a:fillRect/>
        </a:stretch>
      </xdr:blipFill>
      <xdr:spPr bwMode="auto">
        <a:xfrm>
          <a:off x="12477750" y="52173187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76200</xdr:colOff>
      <xdr:row>259</xdr:row>
      <xdr:rowOff>38100</xdr:rowOff>
    </xdr:from>
    <xdr:to>
      <xdr:col>7</xdr:col>
      <xdr:colOff>2020200</xdr:colOff>
      <xdr:row>259</xdr:row>
      <xdr:rowOff>1982100</xdr:rowOff>
    </xdr:to>
    <xdr:pic>
      <xdr:nvPicPr>
        <xdr:cNvPr id="288" name="Obraz 287">
          <a:extLst>
            <a:ext uri="{FF2B5EF4-FFF2-40B4-BE49-F238E27FC236}">
              <a16:creationId xmlns:a16="http://schemas.microsoft.com/office/drawing/2014/main" id="{C9570672-0EF9-DCD8-FE49-BE4E483C4151}"/>
            </a:ext>
          </a:extLst>
        </xdr:cNvPr>
        <xdr:cNvPicPr>
          <a:picLocks noChangeAspect="1" noChangeArrowheads="1"/>
        </xdr:cNvPicPr>
      </xdr:nvPicPr>
      <xdr:blipFill>
        <a:blip xmlns:r="http://schemas.openxmlformats.org/officeDocument/2006/relationships" r:embed="rId219" cstate="print">
          <a:extLst>
            <a:ext uri="{28A0092B-C50C-407E-A947-70E740481C1C}">
              <a14:useLocalDpi xmlns:a14="http://schemas.microsoft.com/office/drawing/2010/main" val="0"/>
            </a:ext>
          </a:extLst>
        </a:blip>
        <a:srcRect/>
        <a:stretch>
          <a:fillRect/>
        </a:stretch>
      </xdr:blipFill>
      <xdr:spPr bwMode="auto">
        <a:xfrm>
          <a:off x="12477750" y="52375117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57150</xdr:colOff>
      <xdr:row>260</xdr:row>
      <xdr:rowOff>57150</xdr:rowOff>
    </xdr:from>
    <xdr:to>
      <xdr:col>7</xdr:col>
      <xdr:colOff>2001150</xdr:colOff>
      <xdr:row>260</xdr:row>
      <xdr:rowOff>2001150</xdr:rowOff>
    </xdr:to>
    <xdr:pic>
      <xdr:nvPicPr>
        <xdr:cNvPr id="289" name="Obraz 288">
          <a:extLst>
            <a:ext uri="{FF2B5EF4-FFF2-40B4-BE49-F238E27FC236}">
              <a16:creationId xmlns:a16="http://schemas.microsoft.com/office/drawing/2014/main" id="{F22EFAC9-8780-D800-EF42-76C25EBE5BC9}"/>
            </a:ext>
          </a:extLst>
        </xdr:cNvPr>
        <xdr:cNvPicPr>
          <a:picLocks noChangeAspect="1" noChangeArrowheads="1"/>
        </xdr:cNvPicPr>
      </xdr:nvPicPr>
      <xdr:blipFill>
        <a:blip xmlns:r="http://schemas.openxmlformats.org/officeDocument/2006/relationships" r:embed="rId220" cstate="print">
          <a:extLst>
            <a:ext uri="{28A0092B-C50C-407E-A947-70E740481C1C}">
              <a14:useLocalDpi xmlns:a14="http://schemas.microsoft.com/office/drawing/2010/main" val="0"/>
            </a:ext>
          </a:extLst>
        </a:blip>
        <a:srcRect/>
        <a:stretch>
          <a:fillRect/>
        </a:stretch>
      </xdr:blipFill>
      <xdr:spPr bwMode="auto">
        <a:xfrm>
          <a:off x="12458700" y="52579905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261</xdr:row>
      <xdr:rowOff>28575</xdr:rowOff>
    </xdr:from>
    <xdr:to>
      <xdr:col>7</xdr:col>
      <xdr:colOff>2010675</xdr:colOff>
      <xdr:row>261</xdr:row>
      <xdr:rowOff>1972575</xdr:rowOff>
    </xdr:to>
    <xdr:pic>
      <xdr:nvPicPr>
        <xdr:cNvPr id="290" name="Obraz 289">
          <a:extLst>
            <a:ext uri="{FF2B5EF4-FFF2-40B4-BE49-F238E27FC236}">
              <a16:creationId xmlns:a16="http://schemas.microsoft.com/office/drawing/2014/main" id="{EFA349AE-8D87-D948-CC0D-004BF51C2C81}"/>
            </a:ext>
          </a:extLst>
        </xdr:cNvPr>
        <xdr:cNvPicPr>
          <a:picLocks noChangeAspect="1" noChangeArrowheads="1"/>
        </xdr:cNvPicPr>
      </xdr:nvPicPr>
      <xdr:blipFill>
        <a:blip xmlns:r="http://schemas.openxmlformats.org/officeDocument/2006/relationships" r:embed="rId221" cstate="print">
          <a:extLst>
            <a:ext uri="{28A0092B-C50C-407E-A947-70E740481C1C}">
              <a14:useLocalDpi xmlns:a14="http://schemas.microsoft.com/office/drawing/2010/main" val="0"/>
            </a:ext>
          </a:extLst>
        </a:blip>
        <a:srcRect/>
        <a:stretch>
          <a:fillRect/>
        </a:stretch>
      </xdr:blipFill>
      <xdr:spPr bwMode="auto">
        <a:xfrm>
          <a:off x="12468225" y="5277993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262</xdr:row>
      <xdr:rowOff>28575</xdr:rowOff>
    </xdr:from>
    <xdr:to>
      <xdr:col>7</xdr:col>
      <xdr:colOff>2010675</xdr:colOff>
      <xdr:row>262</xdr:row>
      <xdr:rowOff>1972575</xdr:rowOff>
    </xdr:to>
    <xdr:pic>
      <xdr:nvPicPr>
        <xdr:cNvPr id="291" name="Obraz 290">
          <a:extLst>
            <a:ext uri="{FF2B5EF4-FFF2-40B4-BE49-F238E27FC236}">
              <a16:creationId xmlns:a16="http://schemas.microsoft.com/office/drawing/2014/main" id="{431511D4-A176-4D25-921C-294489D0F442}"/>
            </a:ext>
          </a:extLst>
        </xdr:cNvPr>
        <xdr:cNvPicPr>
          <a:picLocks noChangeAspect="1" noChangeArrowheads="1"/>
        </xdr:cNvPicPr>
      </xdr:nvPicPr>
      <xdr:blipFill>
        <a:blip xmlns:r="http://schemas.openxmlformats.org/officeDocument/2006/relationships" r:embed="rId222" cstate="print">
          <a:extLst>
            <a:ext uri="{28A0092B-C50C-407E-A947-70E740481C1C}">
              <a14:useLocalDpi xmlns:a14="http://schemas.microsoft.com/office/drawing/2010/main" val="0"/>
            </a:ext>
          </a:extLst>
        </a:blip>
        <a:srcRect/>
        <a:stretch>
          <a:fillRect/>
        </a:stretch>
      </xdr:blipFill>
      <xdr:spPr bwMode="auto">
        <a:xfrm>
          <a:off x="12468225" y="52982812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57150</xdr:colOff>
      <xdr:row>263</xdr:row>
      <xdr:rowOff>47625</xdr:rowOff>
    </xdr:from>
    <xdr:to>
      <xdr:col>7</xdr:col>
      <xdr:colOff>2001150</xdr:colOff>
      <xdr:row>263</xdr:row>
      <xdr:rowOff>1991625</xdr:rowOff>
    </xdr:to>
    <xdr:pic>
      <xdr:nvPicPr>
        <xdr:cNvPr id="292" name="Obraz 291">
          <a:extLst>
            <a:ext uri="{FF2B5EF4-FFF2-40B4-BE49-F238E27FC236}">
              <a16:creationId xmlns:a16="http://schemas.microsoft.com/office/drawing/2014/main" id="{6D71C46C-412C-9E33-AE31-068C68927D13}"/>
            </a:ext>
          </a:extLst>
        </xdr:cNvPr>
        <xdr:cNvPicPr>
          <a:picLocks noChangeAspect="1" noChangeArrowheads="1"/>
        </xdr:cNvPicPr>
      </xdr:nvPicPr>
      <xdr:blipFill>
        <a:blip xmlns:r="http://schemas.openxmlformats.org/officeDocument/2006/relationships" r:embed="rId223" cstate="print">
          <a:extLst>
            <a:ext uri="{28A0092B-C50C-407E-A947-70E740481C1C}">
              <a14:useLocalDpi xmlns:a14="http://schemas.microsoft.com/office/drawing/2010/main" val="0"/>
            </a:ext>
          </a:extLst>
        </a:blip>
        <a:srcRect/>
        <a:stretch>
          <a:fillRect/>
        </a:stretch>
      </xdr:blipFill>
      <xdr:spPr bwMode="auto">
        <a:xfrm>
          <a:off x="12458700" y="5318760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85725</xdr:colOff>
      <xdr:row>264</xdr:row>
      <xdr:rowOff>28575</xdr:rowOff>
    </xdr:from>
    <xdr:to>
      <xdr:col>7</xdr:col>
      <xdr:colOff>2029725</xdr:colOff>
      <xdr:row>264</xdr:row>
      <xdr:rowOff>1972575</xdr:rowOff>
    </xdr:to>
    <xdr:pic>
      <xdr:nvPicPr>
        <xdr:cNvPr id="293" name="Obraz 292">
          <a:extLst>
            <a:ext uri="{FF2B5EF4-FFF2-40B4-BE49-F238E27FC236}">
              <a16:creationId xmlns:a16="http://schemas.microsoft.com/office/drawing/2014/main" id="{29708C7C-9B71-1474-797C-8083FA36C7A3}"/>
            </a:ext>
          </a:extLst>
        </xdr:cNvPr>
        <xdr:cNvPicPr>
          <a:picLocks noChangeAspect="1" noChangeArrowheads="1"/>
        </xdr:cNvPicPr>
      </xdr:nvPicPr>
      <xdr:blipFill>
        <a:blip xmlns:r="http://schemas.openxmlformats.org/officeDocument/2006/relationships" r:embed="rId224" cstate="print">
          <a:extLst>
            <a:ext uri="{28A0092B-C50C-407E-A947-70E740481C1C}">
              <a14:useLocalDpi xmlns:a14="http://schemas.microsoft.com/office/drawing/2010/main" val="0"/>
            </a:ext>
          </a:extLst>
        </a:blip>
        <a:srcRect/>
        <a:stretch>
          <a:fillRect/>
        </a:stretch>
      </xdr:blipFill>
      <xdr:spPr bwMode="auto">
        <a:xfrm>
          <a:off x="12487275" y="53388577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47625</xdr:colOff>
      <xdr:row>265</xdr:row>
      <xdr:rowOff>828675</xdr:rowOff>
    </xdr:from>
    <xdr:to>
      <xdr:col>7</xdr:col>
      <xdr:colOff>1991625</xdr:colOff>
      <xdr:row>265</xdr:row>
      <xdr:rowOff>2772675</xdr:rowOff>
    </xdr:to>
    <xdr:pic>
      <xdr:nvPicPr>
        <xdr:cNvPr id="294" name="Obraz 293">
          <a:extLst>
            <a:ext uri="{FF2B5EF4-FFF2-40B4-BE49-F238E27FC236}">
              <a16:creationId xmlns:a16="http://schemas.microsoft.com/office/drawing/2014/main" id="{87261928-BE07-EF33-1606-0AE75717203A}"/>
            </a:ext>
          </a:extLst>
        </xdr:cNvPr>
        <xdr:cNvPicPr>
          <a:picLocks noChangeAspect="1" noChangeArrowheads="1"/>
        </xdr:cNvPicPr>
      </xdr:nvPicPr>
      <xdr:blipFill>
        <a:blip xmlns:r="http://schemas.openxmlformats.org/officeDocument/2006/relationships" r:embed="rId225" cstate="print">
          <a:extLst>
            <a:ext uri="{28A0092B-C50C-407E-A947-70E740481C1C}">
              <a14:useLocalDpi xmlns:a14="http://schemas.microsoft.com/office/drawing/2010/main" val="0"/>
            </a:ext>
          </a:extLst>
        </a:blip>
        <a:srcRect/>
        <a:stretch>
          <a:fillRect/>
        </a:stretch>
      </xdr:blipFill>
      <xdr:spPr bwMode="auto">
        <a:xfrm>
          <a:off x="12449175" y="5367147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47625</xdr:colOff>
      <xdr:row>266</xdr:row>
      <xdr:rowOff>19050</xdr:rowOff>
    </xdr:from>
    <xdr:to>
      <xdr:col>7</xdr:col>
      <xdr:colOff>1991625</xdr:colOff>
      <xdr:row>266</xdr:row>
      <xdr:rowOff>1963050</xdr:rowOff>
    </xdr:to>
    <xdr:pic>
      <xdr:nvPicPr>
        <xdr:cNvPr id="295" name="Obraz 294">
          <a:extLst>
            <a:ext uri="{FF2B5EF4-FFF2-40B4-BE49-F238E27FC236}">
              <a16:creationId xmlns:a16="http://schemas.microsoft.com/office/drawing/2014/main" id="{65A6E530-AA3D-C235-423F-D28EDC993F45}"/>
            </a:ext>
          </a:extLst>
        </xdr:cNvPr>
        <xdr:cNvPicPr>
          <a:picLocks noChangeAspect="1" noChangeArrowheads="1"/>
        </xdr:cNvPicPr>
      </xdr:nvPicPr>
      <xdr:blipFill>
        <a:blip xmlns:r="http://schemas.openxmlformats.org/officeDocument/2006/relationships" r:embed="rId226" cstate="print">
          <a:extLst>
            <a:ext uri="{28A0092B-C50C-407E-A947-70E740481C1C}">
              <a14:useLocalDpi xmlns:a14="http://schemas.microsoft.com/office/drawing/2010/main" val="0"/>
            </a:ext>
          </a:extLst>
        </a:blip>
        <a:srcRect/>
        <a:stretch>
          <a:fillRect/>
        </a:stretch>
      </xdr:blipFill>
      <xdr:spPr bwMode="auto">
        <a:xfrm>
          <a:off x="12449175" y="53979127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85725</xdr:colOff>
      <xdr:row>267</xdr:row>
      <xdr:rowOff>38100</xdr:rowOff>
    </xdr:from>
    <xdr:to>
      <xdr:col>7</xdr:col>
      <xdr:colOff>2029725</xdr:colOff>
      <xdr:row>267</xdr:row>
      <xdr:rowOff>1982100</xdr:rowOff>
    </xdr:to>
    <xdr:pic>
      <xdr:nvPicPr>
        <xdr:cNvPr id="296" name="Obraz 295">
          <a:extLst>
            <a:ext uri="{FF2B5EF4-FFF2-40B4-BE49-F238E27FC236}">
              <a16:creationId xmlns:a16="http://schemas.microsoft.com/office/drawing/2014/main" id="{D9FD78D4-4474-1F34-A7A5-9929AAFFA886}"/>
            </a:ext>
          </a:extLst>
        </xdr:cNvPr>
        <xdr:cNvPicPr>
          <a:picLocks noChangeAspect="1" noChangeArrowheads="1"/>
        </xdr:cNvPicPr>
      </xdr:nvPicPr>
      <xdr:blipFill>
        <a:blip xmlns:r="http://schemas.openxmlformats.org/officeDocument/2006/relationships" r:embed="rId227" cstate="print">
          <a:extLst>
            <a:ext uri="{28A0092B-C50C-407E-A947-70E740481C1C}">
              <a14:useLocalDpi xmlns:a14="http://schemas.microsoft.com/office/drawing/2010/main" val="0"/>
            </a:ext>
          </a:extLst>
        </a:blip>
        <a:srcRect/>
        <a:stretch>
          <a:fillRect/>
        </a:stretch>
      </xdr:blipFill>
      <xdr:spPr bwMode="auto">
        <a:xfrm>
          <a:off x="12487275" y="54183915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95250</xdr:colOff>
      <xdr:row>268</xdr:row>
      <xdr:rowOff>38100</xdr:rowOff>
    </xdr:from>
    <xdr:to>
      <xdr:col>7</xdr:col>
      <xdr:colOff>2039250</xdr:colOff>
      <xdr:row>268</xdr:row>
      <xdr:rowOff>1982100</xdr:rowOff>
    </xdr:to>
    <xdr:pic>
      <xdr:nvPicPr>
        <xdr:cNvPr id="297" name="Obraz 296">
          <a:extLst>
            <a:ext uri="{FF2B5EF4-FFF2-40B4-BE49-F238E27FC236}">
              <a16:creationId xmlns:a16="http://schemas.microsoft.com/office/drawing/2014/main" id="{C10A8C7B-5086-6A2C-A15B-B32526F6004A}"/>
            </a:ext>
          </a:extLst>
        </xdr:cNvPr>
        <xdr:cNvPicPr>
          <a:picLocks noChangeAspect="1" noChangeArrowheads="1"/>
        </xdr:cNvPicPr>
      </xdr:nvPicPr>
      <xdr:blipFill>
        <a:blip xmlns:r="http://schemas.openxmlformats.org/officeDocument/2006/relationships" r:embed="rId228" cstate="print">
          <a:extLst>
            <a:ext uri="{28A0092B-C50C-407E-A947-70E740481C1C}">
              <a14:useLocalDpi xmlns:a14="http://schemas.microsoft.com/office/drawing/2010/main" val="0"/>
            </a:ext>
          </a:extLst>
        </a:blip>
        <a:srcRect/>
        <a:stretch>
          <a:fillRect/>
        </a:stretch>
      </xdr:blipFill>
      <xdr:spPr bwMode="auto">
        <a:xfrm>
          <a:off x="12496800" y="54386797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85725</xdr:colOff>
      <xdr:row>269</xdr:row>
      <xdr:rowOff>47625</xdr:rowOff>
    </xdr:from>
    <xdr:to>
      <xdr:col>7</xdr:col>
      <xdr:colOff>2029725</xdr:colOff>
      <xdr:row>269</xdr:row>
      <xdr:rowOff>1991625</xdr:rowOff>
    </xdr:to>
    <xdr:pic>
      <xdr:nvPicPr>
        <xdr:cNvPr id="298" name="Obraz 297">
          <a:extLst>
            <a:ext uri="{FF2B5EF4-FFF2-40B4-BE49-F238E27FC236}">
              <a16:creationId xmlns:a16="http://schemas.microsoft.com/office/drawing/2014/main" id="{4DEEBD18-36D3-87BF-E6D4-39308F5A3149}"/>
            </a:ext>
          </a:extLst>
        </xdr:cNvPr>
        <xdr:cNvPicPr>
          <a:picLocks noChangeAspect="1" noChangeArrowheads="1"/>
        </xdr:cNvPicPr>
      </xdr:nvPicPr>
      <xdr:blipFill>
        <a:blip xmlns:r="http://schemas.openxmlformats.org/officeDocument/2006/relationships" r:embed="rId229" cstate="print">
          <a:extLst>
            <a:ext uri="{28A0092B-C50C-407E-A947-70E740481C1C}">
              <a14:useLocalDpi xmlns:a14="http://schemas.microsoft.com/office/drawing/2010/main" val="0"/>
            </a:ext>
          </a:extLst>
        </a:blip>
        <a:srcRect/>
        <a:stretch>
          <a:fillRect/>
        </a:stretch>
      </xdr:blipFill>
      <xdr:spPr bwMode="auto">
        <a:xfrm>
          <a:off x="12487275" y="54590632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85725</xdr:colOff>
      <xdr:row>270</xdr:row>
      <xdr:rowOff>76200</xdr:rowOff>
    </xdr:from>
    <xdr:to>
      <xdr:col>7</xdr:col>
      <xdr:colOff>2029725</xdr:colOff>
      <xdr:row>270</xdr:row>
      <xdr:rowOff>2020200</xdr:rowOff>
    </xdr:to>
    <xdr:pic>
      <xdr:nvPicPr>
        <xdr:cNvPr id="299" name="Obraz 298">
          <a:extLst>
            <a:ext uri="{FF2B5EF4-FFF2-40B4-BE49-F238E27FC236}">
              <a16:creationId xmlns:a16="http://schemas.microsoft.com/office/drawing/2014/main" id="{31EC7630-CC8C-14A7-05D7-928533525291}"/>
            </a:ext>
          </a:extLst>
        </xdr:cNvPr>
        <xdr:cNvPicPr>
          <a:picLocks noChangeAspect="1" noChangeArrowheads="1"/>
        </xdr:cNvPicPr>
      </xdr:nvPicPr>
      <xdr:blipFill>
        <a:blip xmlns:r="http://schemas.openxmlformats.org/officeDocument/2006/relationships" r:embed="rId230" cstate="print">
          <a:extLst>
            <a:ext uri="{28A0092B-C50C-407E-A947-70E740481C1C}">
              <a14:useLocalDpi xmlns:a14="http://schemas.microsoft.com/office/drawing/2010/main" val="0"/>
            </a:ext>
          </a:extLst>
        </a:blip>
        <a:srcRect/>
        <a:stretch>
          <a:fillRect/>
        </a:stretch>
      </xdr:blipFill>
      <xdr:spPr bwMode="auto">
        <a:xfrm>
          <a:off x="12487275" y="54796372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47625</xdr:colOff>
      <xdr:row>271</xdr:row>
      <xdr:rowOff>38100</xdr:rowOff>
    </xdr:from>
    <xdr:to>
      <xdr:col>7</xdr:col>
      <xdr:colOff>1991625</xdr:colOff>
      <xdr:row>271</xdr:row>
      <xdr:rowOff>1982100</xdr:rowOff>
    </xdr:to>
    <xdr:pic>
      <xdr:nvPicPr>
        <xdr:cNvPr id="300" name="Obraz 299">
          <a:extLst>
            <a:ext uri="{FF2B5EF4-FFF2-40B4-BE49-F238E27FC236}">
              <a16:creationId xmlns:a16="http://schemas.microsoft.com/office/drawing/2014/main" id="{39C232AB-F197-1B00-15AA-DE101763F28B}"/>
            </a:ext>
          </a:extLst>
        </xdr:cNvPr>
        <xdr:cNvPicPr>
          <a:picLocks noChangeAspect="1" noChangeArrowheads="1"/>
        </xdr:cNvPicPr>
      </xdr:nvPicPr>
      <xdr:blipFill>
        <a:blip xmlns:r="http://schemas.openxmlformats.org/officeDocument/2006/relationships" r:embed="rId231" cstate="print">
          <a:extLst>
            <a:ext uri="{28A0092B-C50C-407E-A947-70E740481C1C}">
              <a14:useLocalDpi xmlns:a14="http://schemas.microsoft.com/office/drawing/2010/main" val="0"/>
            </a:ext>
          </a:extLst>
        </a:blip>
        <a:srcRect/>
        <a:stretch>
          <a:fillRect/>
        </a:stretch>
      </xdr:blipFill>
      <xdr:spPr bwMode="auto">
        <a:xfrm>
          <a:off x="12449175" y="54995445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272</xdr:row>
      <xdr:rowOff>47625</xdr:rowOff>
    </xdr:from>
    <xdr:to>
      <xdr:col>7</xdr:col>
      <xdr:colOff>2010675</xdr:colOff>
      <xdr:row>272</xdr:row>
      <xdr:rowOff>1991625</xdr:rowOff>
    </xdr:to>
    <xdr:pic>
      <xdr:nvPicPr>
        <xdr:cNvPr id="301" name="Obraz 300">
          <a:extLst>
            <a:ext uri="{FF2B5EF4-FFF2-40B4-BE49-F238E27FC236}">
              <a16:creationId xmlns:a16="http://schemas.microsoft.com/office/drawing/2014/main" id="{C915CF93-D9DF-DAB0-9964-55A5CC72AB89}"/>
            </a:ext>
          </a:extLst>
        </xdr:cNvPr>
        <xdr:cNvPicPr>
          <a:picLocks noChangeAspect="1" noChangeArrowheads="1"/>
        </xdr:cNvPicPr>
      </xdr:nvPicPr>
      <xdr:blipFill>
        <a:blip xmlns:r="http://schemas.openxmlformats.org/officeDocument/2006/relationships" r:embed="rId232" cstate="print">
          <a:extLst>
            <a:ext uri="{28A0092B-C50C-407E-A947-70E740481C1C}">
              <a14:useLocalDpi xmlns:a14="http://schemas.microsoft.com/office/drawing/2010/main" val="0"/>
            </a:ext>
          </a:extLst>
        </a:blip>
        <a:srcRect/>
        <a:stretch>
          <a:fillRect/>
        </a:stretch>
      </xdr:blipFill>
      <xdr:spPr bwMode="auto">
        <a:xfrm>
          <a:off x="12468225" y="5519928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273</xdr:row>
      <xdr:rowOff>28575</xdr:rowOff>
    </xdr:from>
    <xdr:to>
      <xdr:col>7</xdr:col>
      <xdr:colOff>2010675</xdr:colOff>
      <xdr:row>273</xdr:row>
      <xdr:rowOff>1972575</xdr:rowOff>
    </xdr:to>
    <xdr:pic>
      <xdr:nvPicPr>
        <xdr:cNvPr id="302" name="Obraz 301">
          <a:extLst>
            <a:ext uri="{FF2B5EF4-FFF2-40B4-BE49-F238E27FC236}">
              <a16:creationId xmlns:a16="http://schemas.microsoft.com/office/drawing/2014/main" id="{007A6CEA-FDF7-8C9D-89B5-F0C75A9D239B}"/>
            </a:ext>
          </a:extLst>
        </xdr:cNvPr>
        <xdr:cNvPicPr>
          <a:picLocks noChangeAspect="1" noChangeArrowheads="1"/>
        </xdr:cNvPicPr>
      </xdr:nvPicPr>
      <xdr:blipFill>
        <a:blip xmlns:r="http://schemas.openxmlformats.org/officeDocument/2006/relationships" r:embed="rId233" cstate="print">
          <a:extLst>
            <a:ext uri="{28A0092B-C50C-407E-A947-70E740481C1C}">
              <a14:useLocalDpi xmlns:a14="http://schemas.microsoft.com/office/drawing/2010/main" val="0"/>
            </a:ext>
          </a:extLst>
        </a:blip>
        <a:srcRect/>
        <a:stretch>
          <a:fillRect/>
        </a:stretch>
      </xdr:blipFill>
      <xdr:spPr bwMode="auto">
        <a:xfrm>
          <a:off x="12468225" y="55400257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76200</xdr:colOff>
      <xdr:row>274</xdr:row>
      <xdr:rowOff>28575</xdr:rowOff>
    </xdr:from>
    <xdr:to>
      <xdr:col>7</xdr:col>
      <xdr:colOff>2020200</xdr:colOff>
      <xdr:row>274</xdr:row>
      <xdr:rowOff>1972575</xdr:rowOff>
    </xdr:to>
    <xdr:pic>
      <xdr:nvPicPr>
        <xdr:cNvPr id="303" name="Obraz 302">
          <a:extLst>
            <a:ext uri="{FF2B5EF4-FFF2-40B4-BE49-F238E27FC236}">
              <a16:creationId xmlns:a16="http://schemas.microsoft.com/office/drawing/2014/main" id="{5FB358BE-3AA2-1B08-C507-005F6313177B}"/>
            </a:ext>
          </a:extLst>
        </xdr:cNvPr>
        <xdr:cNvPicPr>
          <a:picLocks noChangeAspect="1" noChangeArrowheads="1"/>
        </xdr:cNvPicPr>
      </xdr:nvPicPr>
      <xdr:blipFill>
        <a:blip xmlns:r="http://schemas.openxmlformats.org/officeDocument/2006/relationships" r:embed="rId234" cstate="print">
          <a:extLst>
            <a:ext uri="{28A0092B-C50C-407E-A947-70E740481C1C}">
              <a14:useLocalDpi xmlns:a14="http://schemas.microsoft.com/office/drawing/2010/main" val="0"/>
            </a:ext>
          </a:extLst>
        </a:blip>
        <a:srcRect/>
        <a:stretch>
          <a:fillRect/>
        </a:stretch>
      </xdr:blipFill>
      <xdr:spPr bwMode="auto">
        <a:xfrm>
          <a:off x="12477750" y="5560314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76200</xdr:colOff>
      <xdr:row>275</xdr:row>
      <xdr:rowOff>28575</xdr:rowOff>
    </xdr:from>
    <xdr:to>
      <xdr:col>7</xdr:col>
      <xdr:colOff>2020200</xdr:colOff>
      <xdr:row>275</xdr:row>
      <xdr:rowOff>1972575</xdr:rowOff>
    </xdr:to>
    <xdr:pic>
      <xdr:nvPicPr>
        <xdr:cNvPr id="304" name="Obraz 303">
          <a:extLst>
            <a:ext uri="{FF2B5EF4-FFF2-40B4-BE49-F238E27FC236}">
              <a16:creationId xmlns:a16="http://schemas.microsoft.com/office/drawing/2014/main" id="{AB88ED89-1257-6657-3A3A-C1F34F654013}"/>
            </a:ext>
          </a:extLst>
        </xdr:cNvPr>
        <xdr:cNvPicPr>
          <a:picLocks noChangeAspect="1" noChangeArrowheads="1"/>
        </xdr:cNvPicPr>
      </xdr:nvPicPr>
      <xdr:blipFill>
        <a:blip xmlns:r="http://schemas.openxmlformats.org/officeDocument/2006/relationships" r:embed="rId235" cstate="print">
          <a:extLst>
            <a:ext uri="{28A0092B-C50C-407E-A947-70E740481C1C}">
              <a14:useLocalDpi xmlns:a14="http://schemas.microsoft.com/office/drawing/2010/main" val="0"/>
            </a:ext>
          </a:extLst>
        </a:blip>
        <a:srcRect/>
        <a:stretch>
          <a:fillRect/>
        </a:stretch>
      </xdr:blipFill>
      <xdr:spPr bwMode="auto">
        <a:xfrm>
          <a:off x="12477750" y="55806022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47625</xdr:colOff>
      <xdr:row>276</xdr:row>
      <xdr:rowOff>57150</xdr:rowOff>
    </xdr:from>
    <xdr:to>
      <xdr:col>7</xdr:col>
      <xdr:colOff>1991625</xdr:colOff>
      <xdr:row>276</xdr:row>
      <xdr:rowOff>2001150</xdr:rowOff>
    </xdr:to>
    <xdr:pic>
      <xdr:nvPicPr>
        <xdr:cNvPr id="305" name="Obraz 304">
          <a:extLst>
            <a:ext uri="{FF2B5EF4-FFF2-40B4-BE49-F238E27FC236}">
              <a16:creationId xmlns:a16="http://schemas.microsoft.com/office/drawing/2014/main" id="{5823CB05-BDB2-46B4-748E-BDDA04D20C27}"/>
            </a:ext>
          </a:extLst>
        </xdr:cNvPr>
        <xdr:cNvPicPr>
          <a:picLocks noChangeAspect="1" noChangeArrowheads="1"/>
        </xdr:cNvPicPr>
      </xdr:nvPicPr>
      <xdr:blipFill>
        <a:blip xmlns:r="http://schemas.openxmlformats.org/officeDocument/2006/relationships" r:embed="rId236" cstate="print">
          <a:extLst>
            <a:ext uri="{28A0092B-C50C-407E-A947-70E740481C1C}">
              <a14:useLocalDpi xmlns:a14="http://schemas.microsoft.com/office/drawing/2010/main" val="0"/>
            </a:ext>
          </a:extLst>
        </a:blip>
        <a:srcRect/>
        <a:stretch>
          <a:fillRect/>
        </a:stretch>
      </xdr:blipFill>
      <xdr:spPr bwMode="auto">
        <a:xfrm>
          <a:off x="12449175" y="56011762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277</xdr:row>
      <xdr:rowOff>57150</xdr:rowOff>
    </xdr:from>
    <xdr:to>
      <xdr:col>7</xdr:col>
      <xdr:colOff>2010675</xdr:colOff>
      <xdr:row>277</xdr:row>
      <xdr:rowOff>2001150</xdr:rowOff>
    </xdr:to>
    <xdr:pic>
      <xdr:nvPicPr>
        <xdr:cNvPr id="306" name="Obraz 305">
          <a:extLst>
            <a:ext uri="{FF2B5EF4-FFF2-40B4-BE49-F238E27FC236}">
              <a16:creationId xmlns:a16="http://schemas.microsoft.com/office/drawing/2014/main" id="{AF2F484E-7F2C-EA28-ABAB-B50F2DB4AD57}"/>
            </a:ext>
          </a:extLst>
        </xdr:cNvPr>
        <xdr:cNvPicPr>
          <a:picLocks noChangeAspect="1" noChangeArrowheads="1"/>
        </xdr:cNvPicPr>
      </xdr:nvPicPr>
      <xdr:blipFill>
        <a:blip xmlns:r="http://schemas.openxmlformats.org/officeDocument/2006/relationships" r:embed="rId237" cstate="print">
          <a:extLst>
            <a:ext uri="{28A0092B-C50C-407E-A947-70E740481C1C}">
              <a14:useLocalDpi xmlns:a14="http://schemas.microsoft.com/office/drawing/2010/main" val="0"/>
            </a:ext>
          </a:extLst>
        </a:blip>
        <a:srcRect/>
        <a:stretch>
          <a:fillRect/>
        </a:stretch>
      </xdr:blipFill>
      <xdr:spPr bwMode="auto">
        <a:xfrm>
          <a:off x="12468225" y="56214645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76200</xdr:colOff>
      <xdr:row>278</xdr:row>
      <xdr:rowOff>38100</xdr:rowOff>
    </xdr:from>
    <xdr:to>
      <xdr:col>7</xdr:col>
      <xdr:colOff>2020200</xdr:colOff>
      <xdr:row>278</xdr:row>
      <xdr:rowOff>1982100</xdr:rowOff>
    </xdr:to>
    <xdr:pic>
      <xdr:nvPicPr>
        <xdr:cNvPr id="307" name="Obraz 306">
          <a:extLst>
            <a:ext uri="{FF2B5EF4-FFF2-40B4-BE49-F238E27FC236}">
              <a16:creationId xmlns:a16="http://schemas.microsoft.com/office/drawing/2014/main" id="{2BDB76C7-A802-DD9E-197D-EAAC003CAE20}"/>
            </a:ext>
          </a:extLst>
        </xdr:cNvPr>
        <xdr:cNvPicPr>
          <a:picLocks noChangeAspect="1" noChangeArrowheads="1"/>
        </xdr:cNvPicPr>
      </xdr:nvPicPr>
      <xdr:blipFill>
        <a:blip xmlns:r="http://schemas.openxmlformats.org/officeDocument/2006/relationships" r:embed="rId238" cstate="print">
          <a:extLst>
            <a:ext uri="{28A0092B-C50C-407E-A947-70E740481C1C}">
              <a14:useLocalDpi xmlns:a14="http://schemas.microsoft.com/office/drawing/2010/main" val="0"/>
            </a:ext>
          </a:extLst>
        </a:blip>
        <a:srcRect/>
        <a:stretch>
          <a:fillRect/>
        </a:stretch>
      </xdr:blipFill>
      <xdr:spPr bwMode="auto">
        <a:xfrm>
          <a:off x="12477750" y="56415622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57150</xdr:colOff>
      <xdr:row>279</xdr:row>
      <xdr:rowOff>47625</xdr:rowOff>
    </xdr:from>
    <xdr:to>
      <xdr:col>7</xdr:col>
      <xdr:colOff>2001150</xdr:colOff>
      <xdr:row>279</xdr:row>
      <xdr:rowOff>1991625</xdr:rowOff>
    </xdr:to>
    <xdr:pic>
      <xdr:nvPicPr>
        <xdr:cNvPr id="308" name="Obraz 307">
          <a:extLst>
            <a:ext uri="{FF2B5EF4-FFF2-40B4-BE49-F238E27FC236}">
              <a16:creationId xmlns:a16="http://schemas.microsoft.com/office/drawing/2014/main" id="{F2052517-8AFF-5FD9-6350-FAA9D311B11C}"/>
            </a:ext>
          </a:extLst>
        </xdr:cNvPr>
        <xdr:cNvPicPr>
          <a:picLocks noChangeAspect="1" noChangeArrowheads="1"/>
        </xdr:cNvPicPr>
      </xdr:nvPicPr>
      <xdr:blipFill>
        <a:blip xmlns:r="http://schemas.openxmlformats.org/officeDocument/2006/relationships" r:embed="rId239" cstate="print">
          <a:extLst>
            <a:ext uri="{28A0092B-C50C-407E-A947-70E740481C1C}">
              <a14:useLocalDpi xmlns:a14="http://schemas.microsoft.com/office/drawing/2010/main" val="0"/>
            </a:ext>
          </a:extLst>
        </a:blip>
        <a:srcRect/>
        <a:stretch>
          <a:fillRect/>
        </a:stretch>
      </xdr:blipFill>
      <xdr:spPr bwMode="auto">
        <a:xfrm>
          <a:off x="12458700" y="56619457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85725</xdr:colOff>
      <xdr:row>280</xdr:row>
      <xdr:rowOff>47625</xdr:rowOff>
    </xdr:from>
    <xdr:to>
      <xdr:col>7</xdr:col>
      <xdr:colOff>2029725</xdr:colOff>
      <xdr:row>280</xdr:row>
      <xdr:rowOff>1991625</xdr:rowOff>
    </xdr:to>
    <xdr:pic>
      <xdr:nvPicPr>
        <xdr:cNvPr id="309" name="Obraz 308">
          <a:extLst>
            <a:ext uri="{FF2B5EF4-FFF2-40B4-BE49-F238E27FC236}">
              <a16:creationId xmlns:a16="http://schemas.microsoft.com/office/drawing/2014/main" id="{40DD3A2D-3943-189D-F2AB-72DBF19B60D3}"/>
            </a:ext>
          </a:extLst>
        </xdr:cNvPr>
        <xdr:cNvPicPr>
          <a:picLocks noChangeAspect="1" noChangeArrowheads="1"/>
        </xdr:cNvPicPr>
      </xdr:nvPicPr>
      <xdr:blipFill>
        <a:blip xmlns:r="http://schemas.openxmlformats.org/officeDocument/2006/relationships" r:embed="rId240" cstate="print">
          <a:extLst>
            <a:ext uri="{28A0092B-C50C-407E-A947-70E740481C1C}">
              <a14:useLocalDpi xmlns:a14="http://schemas.microsoft.com/office/drawing/2010/main" val="0"/>
            </a:ext>
          </a:extLst>
        </a:blip>
        <a:srcRect/>
        <a:stretch>
          <a:fillRect/>
        </a:stretch>
      </xdr:blipFill>
      <xdr:spPr bwMode="auto">
        <a:xfrm>
          <a:off x="12487275" y="5682234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57150</xdr:colOff>
      <xdr:row>281</xdr:row>
      <xdr:rowOff>66675</xdr:rowOff>
    </xdr:from>
    <xdr:to>
      <xdr:col>7</xdr:col>
      <xdr:colOff>2001150</xdr:colOff>
      <xdr:row>281</xdr:row>
      <xdr:rowOff>2010675</xdr:rowOff>
    </xdr:to>
    <xdr:pic>
      <xdr:nvPicPr>
        <xdr:cNvPr id="310" name="Obraz 309">
          <a:extLst>
            <a:ext uri="{FF2B5EF4-FFF2-40B4-BE49-F238E27FC236}">
              <a16:creationId xmlns:a16="http://schemas.microsoft.com/office/drawing/2014/main" id="{AC4CEB25-4B3D-2F32-DF65-0A160EB594E1}"/>
            </a:ext>
          </a:extLst>
        </xdr:cNvPr>
        <xdr:cNvPicPr>
          <a:picLocks noChangeAspect="1" noChangeArrowheads="1"/>
        </xdr:cNvPicPr>
      </xdr:nvPicPr>
      <xdr:blipFill>
        <a:blip xmlns:r="http://schemas.openxmlformats.org/officeDocument/2006/relationships" r:embed="rId241" cstate="print">
          <a:extLst>
            <a:ext uri="{28A0092B-C50C-407E-A947-70E740481C1C}">
              <a14:useLocalDpi xmlns:a14="http://schemas.microsoft.com/office/drawing/2010/main" val="0"/>
            </a:ext>
          </a:extLst>
        </a:blip>
        <a:srcRect/>
        <a:stretch>
          <a:fillRect/>
        </a:stretch>
      </xdr:blipFill>
      <xdr:spPr bwMode="auto">
        <a:xfrm>
          <a:off x="12458700" y="57027127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282</xdr:row>
      <xdr:rowOff>28575</xdr:rowOff>
    </xdr:from>
    <xdr:to>
      <xdr:col>7</xdr:col>
      <xdr:colOff>2010675</xdr:colOff>
      <xdr:row>282</xdr:row>
      <xdr:rowOff>1972575</xdr:rowOff>
    </xdr:to>
    <xdr:pic>
      <xdr:nvPicPr>
        <xdr:cNvPr id="311" name="Obraz 310">
          <a:extLst>
            <a:ext uri="{FF2B5EF4-FFF2-40B4-BE49-F238E27FC236}">
              <a16:creationId xmlns:a16="http://schemas.microsoft.com/office/drawing/2014/main" id="{CEA95715-F38F-44F1-EDF5-388EBC33AB61}"/>
            </a:ext>
          </a:extLst>
        </xdr:cNvPr>
        <xdr:cNvPicPr>
          <a:picLocks noChangeAspect="1" noChangeArrowheads="1"/>
        </xdr:cNvPicPr>
      </xdr:nvPicPr>
      <xdr:blipFill>
        <a:blip xmlns:r="http://schemas.openxmlformats.org/officeDocument/2006/relationships" r:embed="rId242" cstate="print">
          <a:extLst>
            <a:ext uri="{28A0092B-C50C-407E-A947-70E740481C1C}">
              <a14:useLocalDpi xmlns:a14="http://schemas.microsoft.com/office/drawing/2010/main" val="0"/>
            </a:ext>
          </a:extLst>
        </a:blip>
        <a:srcRect/>
        <a:stretch>
          <a:fillRect/>
        </a:stretch>
      </xdr:blipFill>
      <xdr:spPr bwMode="auto">
        <a:xfrm>
          <a:off x="12468225" y="5722620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283</xdr:row>
      <xdr:rowOff>38100</xdr:rowOff>
    </xdr:from>
    <xdr:to>
      <xdr:col>7</xdr:col>
      <xdr:colOff>2010675</xdr:colOff>
      <xdr:row>283</xdr:row>
      <xdr:rowOff>1982100</xdr:rowOff>
    </xdr:to>
    <xdr:pic>
      <xdr:nvPicPr>
        <xdr:cNvPr id="312" name="Obraz 311">
          <a:extLst>
            <a:ext uri="{FF2B5EF4-FFF2-40B4-BE49-F238E27FC236}">
              <a16:creationId xmlns:a16="http://schemas.microsoft.com/office/drawing/2014/main" id="{C6DC373B-1145-D7CE-70F6-9A5F6911A5F4}"/>
            </a:ext>
          </a:extLst>
        </xdr:cNvPr>
        <xdr:cNvPicPr>
          <a:picLocks noChangeAspect="1" noChangeArrowheads="1"/>
        </xdr:cNvPicPr>
      </xdr:nvPicPr>
      <xdr:blipFill>
        <a:blip xmlns:r="http://schemas.openxmlformats.org/officeDocument/2006/relationships" r:embed="rId243" cstate="print">
          <a:extLst>
            <a:ext uri="{28A0092B-C50C-407E-A947-70E740481C1C}">
              <a14:useLocalDpi xmlns:a14="http://schemas.microsoft.com/office/drawing/2010/main" val="0"/>
            </a:ext>
          </a:extLst>
        </a:blip>
        <a:srcRect/>
        <a:stretch>
          <a:fillRect/>
        </a:stretch>
      </xdr:blipFill>
      <xdr:spPr bwMode="auto">
        <a:xfrm>
          <a:off x="12468225" y="57430035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57150</xdr:colOff>
      <xdr:row>284</xdr:row>
      <xdr:rowOff>47625</xdr:rowOff>
    </xdr:from>
    <xdr:to>
      <xdr:col>7</xdr:col>
      <xdr:colOff>2001150</xdr:colOff>
      <xdr:row>284</xdr:row>
      <xdr:rowOff>1991625</xdr:rowOff>
    </xdr:to>
    <xdr:pic>
      <xdr:nvPicPr>
        <xdr:cNvPr id="313" name="Obraz 312">
          <a:extLst>
            <a:ext uri="{FF2B5EF4-FFF2-40B4-BE49-F238E27FC236}">
              <a16:creationId xmlns:a16="http://schemas.microsoft.com/office/drawing/2014/main" id="{E4910A8F-4B16-CF4F-4ED9-0F3BCDDF7CD3}"/>
            </a:ext>
          </a:extLst>
        </xdr:cNvPr>
        <xdr:cNvPicPr>
          <a:picLocks noChangeAspect="1" noChangeArrowheads="1"/>
        </xdr:cNvPicPr>
      </xdr:nvPicPr>
      <xdr:blipFill>
        <a:blip xmlns:r="http://schemas.openxmlformats.org/officeDocument/2006/relationships" r:embed="rId244" cstate="print">
          <a:extLst>
            <a:ext uri="{28A0092B-C50C-407E-A947-70E740481C1C}">
              <a14:useLocalDpi xmlns:a14="http://schemas.microsoft.com/office/drawing/2010/main" val="0"/>
            </a:ext>
          </a:extLst>
        </a:blip>
        <a:srcRect/>
        <a:stretch>
          <a:fillRect/>
        </a:stretch>
      </xdr:blipFill>
      <xdr:spPr bwMode="auto">
        <a:xfrm>
          <a:off x="12458700" y="5763387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47625</xdr:colOff>
      <xdr:row>285</xdr:row>
      <xdr:rowOff>38100</xdr:rowOff>
    </xdr:from>
    <xdr:to>
      <xdr:col>7</xdr:col>
      <xdr:colOff>1991625</xdr:colOff>
      <xdr:row>285</xdr:row>
      <xdr:rowOff>1982100</xdr:rowOff>
    </xdr:to>
    <xdr:pic>
      <xdr:nvPicPr>
        <xdr:cNvPr id="314" name="Obraz 313">
          <a:extLst>
            <a:ext uri="{FF2B5EF4-FFF2-40B4-BE49-F238E27FC236}">
              <a16:creationId xmlns:a16="http://schemas.microsoft.com/office/drawing/2014/main" id="{8B8C330D-0D14-D5EA-1744-B1DB598CEAF0}"/>
            </a:ext>
          </a:extLst>
        </xdr:cNvPr>
        <xdr:cNvPicPr>
          <a:picLocks noChangeAspect="1" noChangeArrowheads="1"/>
        </xdr:cNvPicPr>
      </xdr:nvPicPr>
      <xdr:blipFill>
        <a:blip xmlns:r="http://schemas.openxmlformats.org/officeDocument/2006/relationships" r:embed="rId245" cstate="print">
          <a:extLst>
            <a:ext uri="{28A0092B-C50C-407E-A947-70E740481C1C}">
              <a14:useLocalDpi xmlns:a14="http://schemas.microsoft.com/office/drawing/2010/main" val="0"/>
            </a:ext>
          </a:extLst>
        </a:blip>
        <a:srcRect/>
        <a:stretch>
          <a:fillRect/>
        </a:stretch>
      </xdr:blipFill>
      <xdr:spPr bwMode="auto">
        <a:xfrm>
          <a:off x="12449175" y="5783580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76200</xdr:colOff>
      <xdr:row>286</xdr:row>
      <xdr:rowOff>38100</xdr:rowOff>
    </xdr:from>
    <xdr:to>
      <xdr:col>7</xdr:col>
      <xdr:colOff>2020200</xdr:colOff>
      <xdr:row>286</xdr:row>
      <xdr:rowOff>1982100</xdr:rowOff>
    </xdr:to>
    <xdr:pic>
      <xdr:nvPicPr>
        <xdr:cNvPr id="315" name="Obraz 314">
          <a:extLst>
            <a:ext uri="{FF2B5EF4-FFF2-40B4-BE49-F238E27FC236}">
              <a16:creationId xmlns:a16="http://schemas.microsoft.com/office/drawing/2014/main" id="{012F8451-F078-B09A-8060-CC1AD3434883}"/>
            </a:ext>
          </a:extLst>
        </xdr:cNvPr>
        <xdr:cNvPicPr>
          <a:picLocks noChangeAspect="1" noChangeArrowheads="1"/>
        </xdr:cNvPicPr>
      </xdr:nvPicPr>
      <xdr:blipFill>
        <a:blip xmlns:r="http://schemas.openxmlformats.org/officeDocument/2006/relationships" r:embed="rId246" cstate="print">
          <a:extLst>
            <a:ext uri="{28A0092B-C50C-407E-A947-70E740481C1C}">
              <a14:useLocalDpi xmlns:a14="http://schemas.microsoft.com/office/drawing/2010/main" val="0"/>
            </a:ext>
          </a:extLst>
        </a:blip>
        <a:srcRect/>
        <a:stretch>
          <a:fillRect/>
        </a:stretch>
      </xdr:blipFill>
      <xdr:spPr bwMode="auto">
        <a:xfrm>
          <a:off x="12477750" y="58038682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57150</xdr:colOff>
      <xdr:row>291</xdr:row>
      <xdr:rowOff>57150</xdr:rowOff>
    </xdr:from>
    <xdr:to>
      <xdr:col>7</xdr:col>
      <xdr:colOff>2001150</xdr:colOff>
      <xdr:row>291</xdr:row>
      <xdr:rowOff>2001150</xdr:rowOff>
    </xdr:to>
    <xdr:pic>
      <xdr:nvPicPr>
        <xdr:cNvPr id="316" name="Obraz 315">
          <a:extLst>
            <a:ext uri="{FF2B5EF4-FFF2-40B4-BE49-F238E27FC236}">
              <a16:creationId xmlns:a16="http://schemas.microsoft.com/office/drawing/2014/main" id="{BE1EA5DE-FDF5-3F80-519D-903205E7D2ED}"/>
            </a:ext>
          </a:extLst>
        </xdr:cNvPr>
        <xdr:cNvPicPr>
          <a:picLocks noChangeAspect="1" noChangeArrowheads="1"/>
        </xdr:cNvPicPr>
      </xdr:nvPicPr>
      <xdr:blipFill>
        <a:blip xmlns:r="http://schemas.openxmlformats.org/officeDocument/2006/relationships" r:embed="rId247" cstate="print">
          <a:extLst>
            <a:ext uri="{28A0092B-C50C-407E-A947-70E740481C1C}">
              <a14:useLocalDpi xmlns:a14="http://schemas.microsoft.com/office/drawing/2010/main" val="0"/>
            </a:ext>
          </a:extLst>
        </a:blip>
        <a:srcRect/>
        <a:stretch>
          <a:fillRect/>
        </a:stretch>
      </xdr:blipFill>
      <xdr:spPr bwMode="auto">
        <a:xfrm>
          <a:off x="12458700" y="5905500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85723</xdr:colOff>
      <xdr:row>292</xdr:row>
      <xdr:rowOff>200025</xdr:rowOff>
    </xdr:from>
    <xdr:to>
      <xdr:col>7</xdr:col>
      <xdr:colOff>2029723</xdr:colOff>
      <xdr:row>292</xdr:row>
      <xdr:rowOff>1883666</xdr:rowOff>
    </xdr:to>
    <xdr:pic>
      <xdr:nvPicPr>
        <xdr:cNvPr id="317" name="Obraz 316">
          <a:extLst>
            <a:ext uri="{FF2B5EF4-FFF2-40B4-BE49-F238E27FC236}">
              <a16:creationId xmlns:a16="http://schemas.microsoft.com/office/drawing/2014/main" id="{4FFD47FC-4064-E1A8-0153-DE108E4D5887}"/>
            </a:ext>
          </a:extLst>
        </xdr:cNvPr>
        <xdr:cNvPicPr>
          <a:picLocks noChangeAspect="1" noChangeArrowheads="1"/>
        </xdr:cNvPicPr>
      </xdr:nvPicPr>
      <xdr:blipFill rotWithShape="1">
        <a:blip xmlns:r="http://schemas.openxmlformats.org/officeDocument/2006/relationships" r:embed="rId248">
          <a:extLst>
            <a:ext uri="{28A0092B-C50C-407E-A947-70E740481C1C}">
              <a14:useLocalDpi xmlns:a14="http://schemas.microsoft.com/office/drawing/2010/main" val="0"/>
            </a:ext>
          </a:extLst>
        </a:blip>
        <a:srcRect l="23028" t="28907" r="22095" b="23566"/>
        <a:stretch/>
      </xdr:blipFill>
      <xdr:spPr bwMode="auto">
        <a:xfrm>
          <a:off x="12487273" y="592721700"/>
          <a:ext cx="1944000" cy="16836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57149</xdr:colOff>
      <xdr:row>293</xdr:row>
      <xdr:rowOff>123825</xdr:rowOff>
    </xdr:from>
    <xdr:to>
      <xdr:col>7</xdr:col>
      <xdr:colOff>2001149</xdr:colOff>
      <xdr:row>293</xdr:row>
      <xdr:rowOff>1837809</xdr:rowOff>
    </xdr:to>
    <xdr:pic>
      <xdr:nvPicPr>
        <xdr:cNvPr id="318" name="Obraz 317">
          <a:extLst>
            <a:ext uri="{FF2B5EF4-FFF2-40B4-BE49-F238E27FC236}">
              <a16:creationId xmlns:a16="http://schemas.microsoft.com/office/drawing/2014/main" id="{4B7E30FF-1758-4511-6660-C77ED54A5916}"/>
            </a:ext>
          </a:extLst>
        </xdr:cNvPr>
        <xdr:cNvPicPr>
          <a:picLocks noChangeAspect="1" noChangeArrowheads="1"/>
        </xdr:cNvPicPr>
      </xdr:nvPicPr>
      <xdr:blipFill rotWithShape="1">
        <a:blip xmlns:r="http://schemas.openxmlformats.org/officeDocument/2006/relationships" r:embed="rId249">
          <a:extLst>
            <a:ext uri="{28A0092B-C50C-407E-A947-70E740481C1C}">
              <a14:useLocalDpi xmlns:a14="http://schemas.microsoft.com/office/drawing/2010/main" val="0"/>
            </a:ext>
          </a:extLst>
        </a:blip>
        <a:srcRect l="25636" t="28364" r="26727" b="29636"/>
        <a:stretch/>
      </xdr:blipFill>
      <xdr:spPr bwMode="auto">
        <a:xfrm>
          <a:off x="12458699" y="594674325"/>
          <a:ext cx="1944000" cy="17139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38100</xdr:colOff>
      <xdr:row>294</xdr:row>
      <xdr:rowOff>57150</xdr:rowOff>
    </xdr:from>
    <xdr:to>
      <xdr:col>7</xdr:col>
      <xdr:colOff>1982100</xdr:colOff>
      <xdr:row>294</xdr:row>
      <xdr:rowOff>2001150</xdr:rowOff>
    </xdr:to>
    <xdr:pic>
      <xdr:nvPicPr>
        <xdr:cNvPr id="319" name="Obraz 318">
          <a:extLst>
            <a:ext uri="{FF2B5EF4-FFF2-40B4-BE49-F238E27FC236}">
              <a16:creationId xmlns:a16="http://schemas.microsoft.com/office/drawing/2014/main" id="{F3C351A2-9DA4-735B-63BE-DA6D9478BED4}"/>
            </a:ext>
          </a:extLst>
        </xdr:cNvPr>
        <xdr:cNvPicPr>
          <a:picLocks noChangeAspect="1" noChangeArrowheads="1"/>
        </xdr:cNvPicPr>
      </xdr:nvPicPr>
      <xdr:blipFill>
        <a:blip xmlns:r="http://schemas.openxmlformats.org/officeDocument/2006/relationships" r:embed="rId250" cstate="print">
          <a:extLst>
            <a:ext uri="{28A0092B-C50C-407E-A947-70E740481C1C}">
              <a14:useLocalDpi xmlns:a14="http://schemas.microsoft.com/office/drawing/2010/main" val="0"/>
            </a:ext>
          </a:extLst>
        </a:blip>
        <a:srcRect/>
        <a:stretch>
          <a:fillRect/>
        </a:stretch>
      </xdr:blipFill>
      <xdr:spPr bwMode="auto">
        <a:xfrm>
          <a:off x="12439650" y="59663647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57150</xdr:colOff>
      <xdr:row>295</xdr:row>
      <xdr:rowOff>47625</xdr:rowOff>
    </xdr:from>
    <xdr:to>
      <xdr:col>7</xdr:col>
      <xdr:colOff>2001150</xdr:colOff>
      <xdr:row>295</xdr:row>
      <xdr:rowOff>1991625</xdr:rowOff>
    </xdr:to>
    <xdr:pic>
      <xdr:nvPicPr>
        <xdr:cNvPr id="320" name="Obraz 319">
          <a:extLst>
            <a:ext uri="{FF2B5EF4-FFF2-40B4-BE49-F238E27FC236}">
              <a16:creationId xmlns:a16="http://schemas.microsoft.com/office/drawing/2014/main" id="{4D8F1D45-5281-B9E8-A1E0-3C8FCFF4A6EB}"/>
            </a:ext>
          </a:extLst>
        </xdr:cNvPr>
        <xdr:cNvPicPr>
          <a:picLocks noChangeAspect="1" noChangeArrowheads="1"/>
        </xdr:cNvPicPr>
      </xdr:nvPicPr>
      <xdr:blipFill>
        <a:blip xmlns:r="http://schemas.openxmlformats.org/officeDocument/2006/relationships" r:embed="rId251" cstate="print">
          <a:extLst>
            <a:ext uri="{28A0092B-C50C-407E-A947-70E740481C1C}">
              <a14:useLocalDpi xmlns:a14="http://schemas.microsoft.com/office/drawing/2010/main" val="0"/>
            </a:ext>
          </a:extLst>
        </a:blip>
        <a:srcRect/>
        <a:stretch>
          <a:fillRect/>
        </a:stretch>
      </xdr:blipFill>
      <xdr:spPr bwMode="auto">
        <a:xfrm>
          <a:off x="12458700" y="59865577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38100</xdr:colOff>
      <xdr:row>296</xdr:row>
      <xdr:rowOff>47625</xdr:rowOff>
    </xdr:from>
    <xdr:to>
      <xdr:col>7</xdr:col>
      <xdr:colOff>1982100</xdr:colOff>
      <xdr:row>296</xdr:row>
      <xdr:rowOff>1991625</xdr:rowOff>
    </xdr:to>
    <xdr:pic>
      <xdr:nvPicPr>
        <xdr:cNvPr id="321" name="Obraz 320">
          <a:extLst>
            <a:ext uri="{FF2B5EF4-FFF2-40B4-BE49-F238E27FC236}">
              <a16:creationId xmlns:a16="http://schemas.microsoft.com/office/drawing/2014/main" id="{3AE211C3-D636-C0A5-36BA-7CB4A626DAF1}"/>
            </a:ext>
          </a:extLst>
        </xdr:cNvPr>
        <xdr:cNvPicPr>
          <a:picLocks noChangeAspect="1" noChangeArrowheads="1"/>
        </xdr:cNvPicPr>
      </xdr:nvPicPr>
      <xdr:blipFill>
        <a:blip xmlns:r="http://schemas.openxmlformats.org/officeDocument/2006/relationships" r:embed="rId250" cstate="print">
          <a:extLst>
            <a:ext uri="{28A0092B-C50C-407E-A947-70E740481C1C}">
              <a14:useLocalDpi xmlns:a14="http://schemas.microsoft.com/office/drawing/2010/main" val="0"/>
            </a:ext>
          </a:extLst>
        </a:blip>
        <a:srcRect/>
        <a:stretch>
          <a:fillRect/>
        </a:stretch>
      </xdr:blipFill>
      <xdr:spPr bwMode="auto">
        <a:xfrm>
          <a:off x="12439650" y="6006846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297</xdr:row>
      <xdr:rowOff>47625</xdr:rowOff>
    </xdr:from>
    <xdr:to>
      <xdr:col>7</xdr:col>
      <xdr:colOff>2010675</xdr:colOff>
      <xdr:row>297</xdr:row>
      <xdr:rowOff>1991625</xdr:rowOff>
    </xdr:to>
    <xdr:pic>
      <xdr:nvPicPr>
        <xdr:cNvPr id="322" name="Obraz 321">
          <a:extLst>
            <a:ext uri="{FF2B5EF4-FFF2-40B4-BE49-F238E27FC236}">
              <a16:creationId xmlns:a16="http://schemas.microsoft.com/office/drawing/2014/main" id="{C6C576A0-06A5-A60F-1838-D7DE84F78B4A}"/>
            </a:ext>
          </a:extLst>
        </xdr:cNvPr>
        <xdr:cNvPicPr>
          <a:picLocks noChangeAspect="1" noChangeArrowheads="1"/>
        </xdr:cNvPicPr>
      </xdr:nvPicPr>
      <xdr:blipFill>
        <a:blip xmlns:r="http://schemas.openxmlformats.org/officeDocument/2006/relationships" r:embed="rId252" cstate="print">
          <a:extLst>
            <a:ext uri="{28A0092B-C50C-407E-A947-70E740481C1C}">
              <a14:useLocalDpi xmlns:a14="http://schemas.microsoft.com/office/drawing/2010/main" val="0"/>
            </a:ext>
          </a:extLst>
        </a:blip>
        <a:srcRect/>
        <a:stretch>
          <a:fillRect/>
        </a:stretch>
      </xdr:blipFill>
      <xdr:spPr bwMode="auto">
        <a:xfrm>
          <a:off x="12468225" y="60271342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298</xdr:row>
      <xdr:rowOff>66675</xdr:rowOff>
    </xdr:from>
    <xdr:to>
      <xdr:col>7</xdr:col>
      <xdr:colOff>2010675</xdr:colOff>
      <xdr:row>298</xdr:row>
      <xdr:rowOff>2010675</xdr:rowOff>
    </xdr:to>
    <xdr:pic>
      <xdr:nvPicPr>
        <xdr:cNvPr id="323" name="Obraz 322">
          <a:extLst>
            <a:ext uri="{FF2B5EF4-FFF2-40B4-BE49-F238E27FC236}">
              <a16:creationId xmlns:a16="http://schemas.microsoft.com/office/drawing/2014/main" id="{0DE84E9E-73A9-E5B8-B945-9A9180CE4C2C}"/>
            </a:ext>
          </a:extLst>
        </xdr:cNvPr>
        <xdr:cNvPicPr>
          <a:picLocks noChangeAspect="1" noChangeArrowheads="1"/>
        </xdr:cNvPicPr>
      </xdr:nvPicPr>
      <xdr:blipFill>
        <a:blip xmlns:r="http://schemas.openxmlformats.org/officeDocument/2006/relationships" r:embed="rId253" cstate="print">
          <a:extLst>
            <a:ext uri="{28A0092B-C50C-407E-A947-70E740481C1C}">
              <a14:useLocalDpi xmlns:a14="http://schemas.microsoft.com/office/drawing/2010/main" val="0"/>
            </a:ext>
          </a:extLst>
        </a:blip>
        <a:srcRect/>
        <a:stretch>
          <a:fillRect/>
        </a:stretch>
      </xdr:blipFill>
      <xdr:spPr bwMode="auto">
        <a:xfrm>
          <a:off x="12468225" y="6047613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57150</xdr:colOff>
      <xdr:row>299</xdr:row>
      <xdr:rowOff>47625</xdr:rowOff>
    </xdr:from>
    <xdr:to>
      <xdr:col>7</xdr:col>
      <xdr:colOff>2001150</xdr:colOff>
      <xdr:row>299</xdr:row>
      <xdr:rowOff>1991625</xdr:rowOff>
    </xdr:to>
    <xdr:pic>
      <xdr:nvPicPr>
        <xdr:cNvPr id="324" name="Obraz 323">
          <a:extLst>
            <a:ext uri="{FF2B5EF4-FFF2-40B4-BE49-F238E27FC236}">
              <a16:creationId xmlns:a16="http://schemas.microsoft.com/office/drawing/2014/main" id="{38E1428F-59D6-A324-948F-A57A5113A062}"/>
            </a:ext>
          </a:extLst>
        </xdr:cNvPr>
        <xdr:cNvPicPr>
          <a:picLocks noChangeAspect="1" noChangeArrowheads="1"/>
        </xdr:cNvPicPr>
      </xdr:nvPicPr>
      <xdr:blipFill>
        <a:blip xmlns:r="http://schemas.openxmlformats.org/officeDocument/2006/relationships" r:embed="rId254" cstate="print">
          <a:extLst>
            <a:ext uri="{28A0092B-C50C-407E-A947-70E740481C1C}">
              <a14:useLocalDpi xmlns:a14="http://schemas.microsoft.com/office/drawing/2010/main" val="0"/>
            </a:ext>
          </a:extLst>
        </a:blip>
        <a:srcRect/>
        <a:stretch>
          <a:fillRect/>
        </a:stretch>
      </xdr:blipFill>
      <xdr:spPr bwMode="auto">
        <a:xfrm>
          <a:off x="12458700" y="60677107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47625</xdr:colOff>
      <xdr:row>300</xdr:row>
      <xdr:rowOff>19050</xdr:rowOff>
    </xdr:from>
    <xdr:to>
      <xdr:col>7</xdr:col>
      <xdr:colOff>1991625</xdr:colOff>
      <xdr:row>300</xdr:row>
      <xdr:rowOff>1963050</xdr:rowOff>
    </xdr:to>
    <xdr:pic>
      <xdr:nvPicPr>
        <xdr:cNvPr id="325" name="Obraz 324">
          <a:extLst>
            <a:ext uri="{FF2B5EF4-FFF2-40B4-BE49-F238E27FC236}">
              <a16:creationId xmlns:a16="http://schemas.microsoft.com/office/drawing/2014/main" id="{F9ED3CEB-5755-CC75-B161-B6E2F52AC266}"/>
            </a:ext>
          </a:extLst>
        </xdr:cNvPr>
        <xdr:cNvPicPr>
          <a:picLocks noChangeAspect="1" noChangeArrowheads="1"/>
        </xdr:cNvPicPr>
      </xdr:nvPicPr>
      <xdr:blipFill>
        <a:blip xmlns:r="http://schemas.openxmlformats.org/officeDocument/2006/relationships" r:embed="rId255" cstate="print">
          <a:extLst>
            <a:ext uri="{28A0092B-C50C-407E-A947-70E740481C1C}">
              <a14:useLocalDpi xmlns:a14="http://schemas.microsoft.com/office/drawing/2010/main" val="0"/>
            </a:ext>
          </a:extLst>
        </a:blip>
        <a:srcRect/>
        <a:stretch>
          <a:fillRect/>
        </a:stretch>
      </xdr:blipFill>
      <xdr:spPr bwMode="auto">
        <a:xfrm>
          <a:off x="12449175" y="60877132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85725</xdr:colOff>
      <xdr:row>301</xdr:row>
      <xdr:rowOff>47625</xdr:rowOff>
    </xdr:from>
    <xdr:to>
      <xdr:col>7</xdr:col>
      <xdr:colOff>2029725</xdr:colOff>
      <xdr:row>301</xdr:row>
      <xdr:rowOff>1991625</xdr:rowOff>
    </xdr:to>
    <xdr:pic>
      <xdr:nvPicPr>
        <xdr:cNvPr id="326" name="Obraz 325">
          <a:extLst>
            <a:ext uri="{FF2B5EF4-FFF2-40B4-BE49-F238E27FC236}">
              <a16:creationId xmlns:a16="http://schemas.microsoft.com/office/drawing/2014/main" id="{C4189205-753F-BD5D-1E67-A725050D54C9}"/>
            </a:ext>
          </a:extLst>
        </xdr:cNvPr>
        <xdr:cNvPicPr>
          <a:picLocks noChangeAspect="1" noChangeArrowheads="1"/>
        </xdr:cNvPicPr>
      </xdr:nvPicPr>
      <xdr:blipFill>
        <a:blip xmlns:r="http://schemas.openxmlformats.org/officeDocument/2006/relationships" r:embed="rId256" cstate="print">
          <a:extLst>
            <a:ext uri="{28A0092B-C50C-407E-A947-70E740481C1C}">
              <a14:useLocalDpi xmlns:a14="http://schemas.microsoft.com/office/drawing/2010/main" val="0"/>
            </a:ext>
          </a:extLst>
        </a:blip>
        <a:srcRect/>
        <a:stretch>
          <a:fillRect/>
        </a:stretch>
      </xdr:blipFill>
      <xdr:spPr bwMode="auto">
        <a:xfrm>
          <a:off x="12487275" y="61082872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47625</xdr:colOff>
      <xdr:row>302</xdr:row>
      <xdr:rowOff>57150</xdr:rowOff>
    </xdr:from>
    <xdr:to>
      <xdr:col>7</xdr:col>
      <xdr:colOff>1991625</xdr:colOff>
      <xdr:row>302</xdr:row>
      <xdr:rowOff>2001150</xdr:rowOff>
    </xdr:to>
    <xdr:pic>
      <xdr:nvPicPr>
        <xdr:cNvPr id="327" name="Obraz 326">
          <a:extLst>
            <a:ext uri="{FF2B5EF4-FFF2-40B4-BE49-F238E27FC236}">
              <a16:creationId xmlns:a16="http://schemas.microsoft.com/office/drawing/2014/main" id="{AFB5CCCC-6BBE-0BCD-7792-EA3487E42940}"/>
            </a:ext>
          </a:extLst>
        </xdr:cNvPr>
        <xdr:cNvPicPr>
          <a:picLocks noChangeAspect="1" noChangeArrowheads="1"/>
        </xdr:cNvPicPr>
      </xdr:nvPicPr>
      <xdr:blipFill>
        <a:blip xmlns:r="http://schemas.openxmlformats.org/officeDocument/2006/relationships" r:embed="rId257" cstate="print">
          <a:extLst>
            <a:ext uri="{28A0092B-C50C-407E-A947-70E740481C1C}">
              <a14:useLocalDpi xmlns:a14="http://schemas.microsoft.com/office/drawing/2010/main" val="0"/>
            </a:ext>
          </a:extLst>
        </a:blip>
        <a:srcRect/>
        <a:stretch>
          <a:fillRect/>
        </a:stretch>
      </xdr:blipFill>
      <xdr:spPr bwMode="auto">
        <a:xfrm>
          <a:off x="12449175" y="61286707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303</xdr:row>
      <xdr:rowOff>57150</xdr:rowOff>
    </xdr:from>
    <xdr:to>
      <xdr:col>7</xdr:col>
      <xdr:colOff>2010675</xdr:colOff>
      <xdr:row>303</xdr:row>
      <xdr:rowOff>2001150</xdr:rowOff>
    </xdr:to>
    <xdr:pic>
      <xdr:nvPicPr>
        <xdr:cNvPr id="328" name="Obraz 327">
          <a:extLst>
            <a:ext uri="{FF2B5EF4-FFF2-40B4-BE49-F238E27FC236}">
              <a16:creationId xmlns:a16="http://schemas.microsoft.com/office/drawing/2014/main" id="{300E6471-95DA-42C8-03E9-33F73482D84C}"/>
            </a:ext>
          </a:extLst>
        </xdr:cNvPr>
        <xdr:cNvPicPr>
          <a:picLocks noChangeAspect="1" noChangeArrowheads="1"/>
        </xdr:cNvPicPr>
      </xdr:nvPicPr>
      <xdr:blipFill>
        <a:blip xmlns:r="http://schemas.openxmlformats.org/officeDocument/2006/relationships" r:embed="rId258" cstate="print">
          <a:extLst>
            <a:ext uri="{28A0092B-C50C-407E-A947-70E740481C1C}">
              <a14:useLocalDpi xmlns:a14="http://schemas.microsoft.com/office/drawing/2010/main" val="0"/>
            </a:ext>
          </a:extLst>
        </a:blip>
        <a:srcRect/>
        <a:stretch>
          <a:fillRect/>
        </a:stretch>
      </xdr:blipFill>
      <xdr:spPr bwMode="auto">
        <a:xfrm>
          <a:off x="12468225" y="6148959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76200</xdr:colOff>
      <xdr:row>305</xdr:row>
      <xdr:rowOff>28575</xdr:rowOff>
    </xdr:from>
    <xdr:to>
      <xdr:col>7</xdr:col>
      <xdr:colOff>2020200</xdr:colOff>
      <xdr:row>305</xdr:row>
      <xdr:rowOff>1972575</xdr:rowOff>
    </xdr:to>
    <xdr:pic>
      <xdr:nvPicPr>
        <xdr:cNvPr id="329" name="Obraz 328">
          <a:extLst>
            <a:ext uri="{FF2B5EF4-FFF2-40B4-BE49-F238E27FC236}">
              <a16:creationId xmlns:a16="http://schemas.microsoft.com/office/drawing/2014/main" id="{CA7E0C67-ADAA-2210-14E1-FF5D7A999470}"/>
            </a:ext>
          </a:extLst>
        </xdr:cNvPr>
        <xdr:cNvPicPr>
          <a:picLocks noChangeAspect="1" noChangeArrowheads="1"/>
        </xdr:cNvPicPr>
      </xdr:nvPicPr>
      <xdr:blipFill>
        <a:blip xmlns:r="http://schemas.openxmlformats.org/officeDocument/2006/relationships" r:embed="rId259" cstate="print">
          <a:extLst>
            <a:ext uri="{28A0092B-C50C-407E-A947-70E740481C1C}">
              <a14:useLocalDpi xmlns:a14="http://schemas.microsoft.com/office/drawing/2010/main" val="0"/>
            </a:ext>
          </a:extLst>
        </a:blip>
        <a:srcRect/>
        <a:stretch>
          <a:fillRect/>
        </a:stretch>
      </xdr:blipFill>
      <xdr:spPr bwMode="auto">
        <a:xfrm>
          <a:off x="12477750" y="61892497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57150</xdr:colOff>
      <xdr:row>306</xdr:row>
      <xdr:rowOff>57150</xdr:rowOff>
    </xdr:from>
    <xdr:to>
      <xdr:col>7</xdr:col>
      <xdr:colOff>2001150</xdr:colOff>
      <xdr:row>306</xdr:row>
      <xdr:rowOff>2001150</xdr:rowOff>
    </xdr:to>
    <xdr:pic>
      <xdr:nvPicPr>
        <xdr:cNvPr id="330" name="Obraz 329">
          <a:extLst>
            <a:ext uri="{FF2B5EF4-FFF2-40B4-BE49-F238E27FC236}">
              <a16:creationId xmlns:a16="http://schemas.microsoft.com/office/drawing/2014/main" id="{70EDA204-33CD-7A2A-7AE3-383AB5931F67}"/>
            </a:ext>
          </a:extLst>
        </xdr:cNvPr>
        <xdr:cNvPicPr>
          <a:picLocks noChangeAspect="1" noChangeArrowheads="1"/>
        </xdr:cNvPicPr>
      </xdr:nvPicPr>
      <xdr:blipFill>
        <a:blip xmlns:r="http://schemas.openxmlformats.org/officeDocument/2006/relationships" r:embed="rId260" cstate="print">
          <a:extLst>
            <a:ext uri="{28A0092B-C50C-407E-A947-70E740481C1C}">
              <a14:useLocalDpi xmlns:a14="http://schemas.microsoft.com/office/drawing/2010/main" val="0"/>
            </a:ext>
          </a:extLst>
        </a:blip>
        <a:srcRect/>
        <a:stretch>
          <a:fillRect/>
        </a:stretch>
      </xdr:blipFill>
      <xdr:spPr bwMode="auto">
        <a:xfrm>
          <a:off x="12458700" y="62098237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47625</xdr:colOff>
      <xdr:row>307</xdr:row>
      <xdr:rowOff>47625</xdr:rowOff>
    </xdr:from>
    <xdr:to>
      <xdr:col>7</xdr:col>
      <xdr:colOff>1991625</xdr:colOff>
      <xdr:row>307</xdr:row>
      <xdr:rowOff>1991625</xdr:rowOff>
    </xdr:to>
    <xdr:pic>
      <xdr:nvPicPr>
        <xdr:cNvPr id="331" name="Obraz 330">
          <a:extLst>
            <a:ext uri="{FF2B5EF4-FFF2-40B4-BE49-F238E27FC236}">
              <a16:creationId xmlns:a16="http://schemas.microsoft.com/office/drawing/2014/main" id="{A91255C5-08BC-CA2E-7363-73648E1E4B68}"/>
            </a:ext>
          </a:extLst>
        </xdr:cNvPr>
        <xdr:cNvPicPr>
          <a:picLocks noChangeAspect="1" noChangeArrowheads="1"/>
        </xdr:cNvPicPr>
      </xdr:nvPicPr>
      <xdr:blipFill>
        <a:blip xmlns:r="http://schemas.openxmlformats.org/officeDocument/2006/relationships" r:embed="rId261" cstate="print">
          <a:extLst>
            <a:ext uri="{28A0092B-C50C-407E-A947-70E740481C1C}">
              <a14:useLocalDpi xmlns:a14="http://schemas.microsoft.com/office/drawing/2010/main" val="0"/>
            </a:ext>
          </a:extLst>
        </a:blip>
        <a:srcRect/>
        <a:stretch>
          <a:fillRect/>
        </a:stretch>
      </xdr:blipFill>
      <xdr:spPr bwMode="auto">
        <a:xfrm>
          <a:off x="12449175" y="62300167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57150</xdr:colOff>
      <xdr:row>308</xdr:row>
      <xdr:rowOff>38100</xdr:rowOff>
    </xdr:from>
    <xdr:to>
      <xdr:col>7</xdr:col>
      <xdr:colOff>2001150</xdr:colOff>
      <xdr:row>308</xdr:row>
      <xdr:rowOff>1982100</xdr:rowOff>
    </xdr:to>
    <xdr:pic>
      <xdr:nvPicPr>
        <xdr:cNvPr id="332" name="Obraz 331">
          <a:extLst>
            <a:ext uri="{FF2B5EF4-FFF2-40B4-BE49-F238E27FC236}">
              <a16:creationId xmlns:a16="http://schemas.microsoft.com/office/drawing/2014/main" id="{5DEB4880-D509-F21B-9215-5F516955E092}"/>
            </a:ext>
          </a:extLst>
        </xdr:cNvPr>
        <xdr:cNvPicPr>
          <a:picLocks noChangeAspect="1" noChangeArrowheads="1"/>
        </xdr:cNvPicPr>
      </xdr:nvPicPr>
      <xdr:blipFill>
        <a:blip xmlns:r="http://schemas.openxmlformats.org/officeDocument/2006/relationships" r:embed="rId262" cstate="print">
          <a:extLst>
            <a:ext uri="{28A0092B-C50C-407E-A947-70E740481C1C}">
              <a14:useLocalDpi xmlns:a14="http://schemas.microsoft.com/office/drawing/2010/main" val="0"/>
            </a:ext>
          </a:extLst>
        </a:blip>
        <a:srcRect/>
        <a:stretch>
          <a:fillRect/>
        </a:stretch>
      </xdr:blipFill>
      <xdr:spPr bwMode="auto">
        <a:xfrm>
          <a:off x="12458700" y="62502097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76200</xdr:colOff>
      <xdr:row>309</xdr:row>
      <xdr:rowOff>47625</xdr:rowOff>
    </xdr:from>
    <xdr:to>
      <xdr:col>7</xdr:col>
      <xdr:colOff>2020200</xdr:colOff>
      <xdr:row>309</xdr:row>
      <xdr:rowOff>1991625</xdr:rowOff>
    </xdr:to>
    <xdr:pic>
      <xdr:nvPicPr>
        <xdr:cNvPr id="333" name="Obraz 332">
          <a:extLst>
            <a:ext uri="{FF2B5EF4-FFF2-40B4-BE49-F238E27FC236}">
              <a16:creationId xmlns:a16="http://schemas.microsoft.com/office/drawing/2014/main" id="{7CF33F97-122B-CDA5-D006-B80DDE79D664}"/>
            </a:ext>
          </a:extLst>
        </xdr:cNvPr>
        <xdr:cNvPicPr>
          <a:picLocks noChangeAspect="1" noChangeArrowheads="1"/>
        </xdr:cNvPicPr>
      </xdr:nvPicPr>
      <xdr:blipFill>
        <a:blip xmlns:r="http://schemas.openxmlformats.org/officeDocument/2006/relationships" r:embed="rId263" cstate="print">
          <a:extLst>
            <a:ext uri="{28A0092B-C50C-407E-A947-70E740481C1C}">
              <a14:useLocalDpi xmlns:a14="http://schemas.microsoft.com/office/drawing/2010/main" val="0"/>
            </a:ext>
          </a:extLst>
        </a:blip>
        <a:srcRect/>
        <a:stretch>
          <a:fillRect/>
        </a:stretch>
      </xdr:blipFill>
      <xdr:spPr bwMode="auto">
        <a:xfrm>
          <a:off x="12477750" y="62705932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57150</xdr:colOff>
      <xdr:row>310</xdr:row>
      <xdr:rowOff>28575</xdr:rowOff>
    </xdr:from>
    <xdr:to>
      <xdr:col>7</xdr:col>
      <xdr:colOff>2001150</xdr:colOff>
      <xdr:row>310</xdr:row>
      <xdr:rowOff>1972575</xdr:rowOff>
    </xdr:to>
    <xdr:pic>
      <xdr:nvPicPr>
        <xdr:cNvPr id="334" name="Obraz 333">
          <a:extLst>
            <a:ext uri="{FF2B5EF4-FFF2-40B4-BE49-F238E27FC236}">
              <a16:creationId xmlns:a16="http://schemas.microsoft.com/office/drawing/2014/main" id="{AE471BAF-D029-096A-85BB-1BDEDFCF9F09}"/>
            </a:ext>
          </a:extLst>
        </xdr:cNvPr>
        <xdr:cNvPicPr>
          <a:picLocks noChangeAspect="1" noChangeArrowheads="1"/>
        </xdr:cNvPicPr>
      </xdr:nvPicPr>
      <xdr:blipFill>
        <a:blip xmlns:r="http://schemas.openxmlformats.org/officeDocument/2006/relationships" r:embed="rId264" cstate="print">
          <a:extLst>
            <a:ext uri="{28A0092B-C50C-407E-A947-70E740481C1C}">
              <a14:useLocalDpi xmlns:a14="http://schemas.microsoft.com/office/drawing/2010/main" val="0"/>
            </a:ext>
          </a:extLst>
        </a:blip>
        <a:srcRect/>
        <a:stretch>
          <a:fillRect/>
        </a:stretch>
      </xdr:blipFill>
      <xdr:spPr bwMode="auto">
        <a:xfrm>
          <a:off x="12458700" y="6290691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311</xdr:row>
      <xdr:rowOff>57150</xdr:rowOff>
    </xdr:from>
    <xdr:to>
      <xdr:col>7</xdr:col>
      <xdr:colOff>2010675</xdr:colOff>
      <xdr:row>311</xdr:row>
      <xdr:rowOff>2001150</xdr:rowOff>
    </xdr:to>
    <xdr:pic>
      <xdr:nvPicPr>
        <xdr:cNvPr id="335" name="Obraz 334">
          <a:extLst>
            <a:ext uri="{FF2B5EF4-FFF2-40B4-BE49-F238E27FC236}">
              <a16:creationId xmlns:a16="http://schemas.microsoft.com/office/drawing/2014/main" id="{D7261FFB-A4E8-7826-D221-EBD27863E5E1}"/>
            </a:ext>
          </a:extLst>
        </xdr:cNvPr>
        <xdr:cNvPicPr>
          <a:picLocks noChangeAspect="1" noChangeArrowheads="1"/>
        </xdr:cNvPicPr>
      </xdr:nvPicPr>
      <xdr:blipFill>
        <a:blip xmlns:r="http://schemas.openxmlformats.org/officeDocument/2006/relationships" r:embed="rId263" cstate="print">
          <a:extLst>
            <a:ext uri="{28A0092B-C50C-407E-A947-70E740481C1C}">
              <a14:useLocalDpi xmlns:a14="http://schemas.microsoft.com/office/drawing/2010/main" val="0"/>
            </a:ext>
          </a:extLst>
        </a:blip>
        <a:srcRect/>
        <a:stretch>
          <a:fillRect/>
        </a:stretch>
      </xdr:blipFill>
      <xdr:spPr bwMode="auto">
        <a:xfrm>
          <a:off x="12468225" y="6311265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57150</xdr:colOff>
      <xdr:row>312</xdr:row>
      <xdr:rowOff>9525</xdr:rowOff>
    </xdr:from>
    <xdr:to>
      <xdr:col>7</xdr:col>
      <xdr:colOff>2001150</xdr:colOff>
      <xdr:row>312</xdr:row>
      <xdr:rowOff>1953525</xdr:rowOff>
    </xdr:to>
    <xdr:pic>
      <xdr:nvPicPr>
        <xdr:cNvPr id="336" name="Obraz 335">
          <a:extLst>
            <a:ext uri="{FF2B5EF4-FFF2-40B4-BE49-F238E27FC236}">
              <a16:creationId xmlns:a16="http://schemas.microsoft.com/office/drawing/2014/main" id="{AA28575B-F016-E17E-3C29-D94595EFB044}"/>
            </a:ext>
          </a:extLst>
        </xdr:cNvPr>
        <xdr:cNvPicPr>
          <a:picLocks noChangeAspect="1" noChangeArrowheads="1"/>
        </xdr:cNvPicPr>
      </xdr:nvPicPr>
      <xdr:blipFill>
        <a:blip xmlns:r="http://schemas.openxmlformats.org/officeDocument/2006/relationships" r:embed="rId265" cstate="print">
          <a:extLst>
            <a:ext uri="{28A0092B-C50C-407E-A947-70E740481C1C}">
              <a14:useLocalDpi xmlns:a14="http://schemas.microsoft.com/office/drawing/2010/main" val="0"/>
            </a:ext>
          </a:extLst>
        </a:blip>
        <a:srcRect/>
        <a:stretch>
          <a:fillRect/>
        </a:stretch>
      </xdr:blipFill>
      <xdr:spPr bwMode="auto">
        <a:xfrm>
          <a:off x="12458700" y="6331077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57150</xdr:colOff>
      <xdr:row>313</xdr:row>
      <xdr:rowOff>38100</xdr:rowOff>
    </xdr:from>
    <xdr:to>
      <xdr:col>7</xdr:col>
      <xdr:colOff>2001150</xdr:colOff>
      <xdr:row>313</xdr:row>
      <xdr:rowOff>1982100</xdr:rowOff>
    </xdr:to>
    <xdr:pic>
      <xdr:nvPicPr>
        <xdr:cNvPr id="337" name="Obraz 336">
          <a:extLst>
            <a:ext uri="{FF2B5EF4-FFF2-40B4-BE49-F238E27FC236}">
              <a16:creationId xmlns:a16="http://schemas.microsoft.com/office/drawing/2014/main" id="{2786904B-FC8F-8DD8-80E8-B37EB9AD9981}"/>
            </a:ext>
          </a:extLst>
        </xdr:cNvPr>
        <xdr:cNvPicPr>
          <a:picLocks noChangeAspect="1" noChangeArrowheads="1"/>
        </xdr:cNvPicPr>
      </xdr:nvPicPr>
      <xdr:blipFill>
        <a:blip xmlns:r="http://schemas.openxmlformats.org/officeDocument/2006/relationships" r:embed="rId266" cstate="print">
          <a:extLst>
            <a:ext uri="{28A0092B-C50C-407E-A947-70E740481C1C}">
              <a14:useLocalDpi xmlns:a14="http://schemas.microsoft.com/office/drawing/2010/main" val="0"/>
            </a:ext>
          </a:extLst>
        </a:blip>
        <a:srcRect/>
        <a:stretch>
          <a:fillRect/>
        </a:stretch>
      </xdr:blipFill>
      <xdr:spPr bwMode="auto">
        <a:xfrm>
          <a:off x="12458700" y="6351651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76200</xdr:colOff>
      <xdr:row>314</xdr:row>
      <xdr:rowOff>47625</xdr:rowOff>
    </xdr:from>
    <xdr:to>
      <xdr:col>7</xdr:col>
      <xdr:colOff>2020200</xdr:colOff>
      <xdr:row>314</xdr:row>
      <xdr:rowOff>1991625</xdr:rowOff>
    </xdr:to>
    <xdr:pic>
      <xdr:nvPicPr>
        <xdr:cNvPr id="338" name="Obraz 337">
          <a:extLst>
            <a:ext uri="{FF2B5EF4-FFF2-40B4-BE49-F238E27FC236}">
              <a16:creationId xmlns:a16="http://schemas.microsoft.com/office/drawing/2014/main" id="{C7DBB4AF-7B20-3F3B-FF3F-1A3F17BD4F87}"/>
            </a:ext>
          </a:extLst>
        </xdr:cNvPr>
        <xdr:cNvPicPr>
          <a:picLocks noChangeAspect="1" noChangeArrowheads="1"/>
        </xdr:cNvPicPr>
      </xdr:nvPicPr>
      <xdr:blipFill>
        <a:blip xmlns:r="http://schemas.openxmlformats.org/officeDocument/2006/relationships" r:embed="rId267" cstate="print">
          <a:extLst>
            <a:ext uri="{28A0092B-C50C-407E-A947-70E740481C1C}">
              <a14:useLocalDpi xmlns:a14="http://schemas.microsoft.com/office/drawing/2010/main" val="0"/>
            </a:ext>
          </a:extLst>
        </a:blip>
        <a:srcRect/>
        <a:stretch>
          <a:fillRect/>
        </a:stretch>
      </xdr:blipFill>
      <xdr:spPr bwMode="auto">
        <a:xfrm>
          <a:off x="12477750" y="63720345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57150</xdr:colOff>
      <xdr:row>315</xdr:row>
      <xdr:rowOff>38100</xdr:rowOff>
    </xdr:from>
    <xdr:to>
      <xdr:col>7</xdr:col>
      <xdr:colOff>2001150</xdr:colOff>
      <xdr:row>315</xdr:row>
      <xdr:rowOff>1982100</xdr:rowOff>
    </xdr:to>
    <xdr:pic>
      <xdr:nvPicPr>
        <xdr:cNvPr id="339" name="Obraz 338">
          <a:extLst>
            <a:ext uri="{FF2B5EF4-FFF2-40B4-BE49-F238E27FC236}">
              <a16:creationId xmlns:a16="http://schemas.microsoft.com/office/drawing/2014/main" id="{E525CE0C-A9AD-8F31-81A8-E6CDAA06D9B8}"/>
            </a:ext>
          </a:extLst>
        </xdr:cNvPr>
        <xdr:cNvPicPr>
          <a:picLocks noChangeAspect="1" noChangeArrowheads="1"/>
        </xdr:cNvPicPr>
      </xdr:nvPicPr>
      <xdr:blipFill>
        <a:blip xmlns:r="http://schemas.openxmlformats.org/officeDocument/2006/relationships" r:embed="rId268" cstate="print">
          <a:extLst>
            <a:ext uri="{28A0092B-C50C-407E-A947-70E740481C1C}">
              <a14:useLocalDpi xmlns:a14="http://schemas.microsoft.com/office/drawing/2010/main" val="0"/>
            </a:ext>
          </a:extLst>
        </a:blip>
        <a:srcRect/>
        <a:stretch>
          <a:fillRect/>
        </a:stretch>
      </xdr:blipFill>
      <xdr:spPr bwMode="auto">
        <a:xfrm>
          <a:off x="12458700" y="63922275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47625</xdr:colOff>
      <xdr:row>316</xdr:row>
      <xdr:rowOff>47625</xdr:rowOff>
    </xdr:from>
    <xdr:to>
      <xdr:col>7</xdr:col>
      <xdr:colOff>1991625</xdr:colOff>
      <xdr:row>316</xdr:row>
      <xdr:rowOff>1991625</xdr:rowOff>
    </xdr:to>
    <xdr:pic>
      <xdr:nvPicPr>
        <xdr:cNvPr id="340" name="Obraz 339">
          <a:extLst>
            <a:ext uri="{FF2B5EF4-FFF2-40B4-BE49-F238E27FC236}">
              <a16:creationId xmlns:a16="http://schemas.microsoft.com/office/drawing/2014/main" id="{338A9D19-80CE-5723-77AA-F0D0B256E97F}"/>
            </a:ext>
          </a:extLst>
        </xdr:cNvPr>
        <xdr:cNvPicPr>
          <a:picLocks noChangeAspect="1" noChangeArrowheads="1"/>
        </xdr:cNvPicPr>
      </xdr:nvPicPr>
      <xdr:blipFill>
        <a:blip xmlns:r="http://schemas.openxmlformats.org/officeDocument/2006/relationships" r:embed="rId269" cstate="print">
          <a:extLst>
            <a:ext uri="{28A0092B-C50C-407E-A947-70E740481C1C}">
              <a14:useLocalDpi xmlns:a14="http://schemas.microsoft.com/office/drawing/2010/main" val="0"/>
            </a:ext>
          </a:extLst>
        </a:blip>
        <a:srcRect/>
        <a:stretch>
          <a:fillRect/>
        </a:stretch>
      </xdr:blipFill>
      <xdr:spPr bwMode="auto">
        <a:xfrm>
          <a:off x="12449175" y="6412611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76200</xdr:colOff>
      <xdr:row>317</xdr:row>
      <xdr:rowOff>47625</xdr:rowOff>
    </xdr:from>
    <xdr:to>
      <xdr:col>7</xdr:col>
      <xdr:colOff>2020200</xdr:colOff>
      <xdr:row>317</xdr:row>
      <xdr:rowOff>1991625</xdr:rowOff>
    </xdr:to>
    <xdr:pic>
      <xdr:nvPicPr>
        <xdr:cNvPr id="341" name="Obraz 340">
          <a:extLst>
            <a:ext uri="{FF2B5EF4-FFF2-40B4-BE49-F238E27FC236}">
              <a16:creationId xmlns:a16="http://schemas.microsoft.com/office/drawing/2014/main" id="{AB515ADC-ABEF-2B09-1F1F-FB46F455BB04}"/>
            </a:ext>
          </a:extLst>
        </xdr:cNvPr>
        <xdr:cNvPicPr>
          <a:picLocks noChangeAspect="1" noChangeArrowheads="1"/>
        </xdr:cNvPicPr>
      </xdr:nvPicPr>
      <xdr:blipFill>
        <a:blip xmlns:r="http://schemas.openxmlformats.org/officeDocument/2006/relationships" r:embed="rId270" cstate="print">
          <a:extLst>
            <a:ext uri="{28A0092B-C50C-407E-A947-70E740481C1C}">
              <a14:useLocalDpi xmlns:a14="http://schemas.microsoft.com/office/drawing/2010/main" val="0"/>
            </a:ext>
          </a:extLst>
        </a:blip>
        <a:srcRect/>
        <a:stretch>
          <a:fillRect/>
        </a:stretch>
      </xdr:blipFill>
      <xdr:spPr bwMode="auto">
        <a:xfrm>
          <a:off x="12477750" y="64328992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57150</xdr:colOff>
      <xdr:row>318</xdr:row>
      <xdr:rowOff>28575</xdr:rowOff>
    </xdr:from>
    <xdr:to>
      <xdr:col>7</xdr:col>
      <xdr:colOff>2001150</xdr:colOff>
      <xdr:row>318</xdr:row>
      <xdr:rowOff>1972575</xdr:rowOff>
    </xdr:to>
    <xdr:pic>
      <xdr:nvPicPr>
        <xdr:cNvPr id="342" name="Obraz 341">
          <a:extLst>
            <a:ext uri="{FF2B5EF4-FFF2-40B4-BE49-F238E27FC236}">
              <a16:creationId xmlns:a16="http://schemas.microsoft.com/office/drawing/2014/main" id="{6652AB5F-633F-4571-91AF-1E43B25F696E}"/>
            </a:ext>
          </a:extLst>
        </xdr:cNvPr>
        <xdr:cNvPicPr>
          <a:picLocks noChangeAspect="1" noChangeArrowheads="1"/>
        </xdr:cNvPicPr>
      </xdr:nvPicPr>
      <xdr:blipFill>
        <a:blip xmlns:r="http://schemas.openxmlformats.org/officeDocument/2006/relationships" r:embed="rId270" cstate="print">
          <a:extLst>
            <a:ext uri="{28A0092B-C50C-407E-A947-70E740481C1C}">
              <a14:useLocalDpi xmlns:a14="http://schemas.microsoft.com/office/drawing/2010/main" val="0"/>
            </a:ext>
          </a:extLst>
        </a:blip>
        <a:srcRect/>
        <a:stretch>
          <a:fillRect/>
        </a:stretch>
      </xdr:blipFill>
      <xdr:spPr bwMode="auto">
        <a:xfrm>
          <a:off x="12458700" y="6452997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319</xdr:row>
      <xdr:rowOff>57150</xdr:rowOff>
    </xdr:from>
    <xdr:to>
      <xdr:col>7</xdr:col>
      <xdr:colOff>2010675</xdr:colOff>
      <xdr:row>319</xdr:row>
      <xdr:rowOff>2001150</xdr:rowOff>
    </xdr:to>
    <xdr:pic>
      <xdr:nvPicPr>
        <xdr:cNvPr id="343" name="Obraz 342">
          <a:extLst>
            <a:ext uri="{FF2B5EF4-FFF2-40B4-BE49-F238E27FC236}">
              <a16:creationId xmlns:a16="http://schemas.microsoft.com/office/drawing/2014/main" id="{28C11439-85B8-E415-B526-5B589FB0DBE3}"/>
            </a:ext>
          </a:extLst>
        </xdr:cNvPr>
        <xdr:cNvPicPr>
          <a:picLocks noChangeAspect="1" noChangeArrowheads="1"/>
        </xdr:cNvPicPr>
      </xdr:nvPicPr>
      <xdr:blipFill>
        <a:blip xmlns:r="http://schemas.openxmlformats.org/officeDocument/2006/relationships" r:embed="rId271" cstate="print">
          <a:extLst>
            <a:ext uri="{28A0092B-C50C-407E-A947-70E740481C1C}">
              <a14:useLocalDpi xmlns:a14="http://schemas.microsoft.com/office/drawing/2010/main" val="0"/>
            </a:ext>
          </a:extLst>
        </a:blip>
        <a:srcRect/>
        <a:stretch>
          <a:fillRect/>
        </a:stretch>
      </xdr:blipFill>
      <xdr:spPr bwMode="auto">
        <a:xfrm>
          <a:off x="12468225" y="6473571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57150</xdr:colOff>
      <xdr:row>320</xdr:row>
      <xdr:rowOff>38100</xdr:rowOff>
    </xdr:from>
    <xdr:to>
      <xdr:col>7</xdr:col>
      <xdr:colOff>2001150</xdr:colOff>
      <xdr:row>320</xdr:row>
      <xdr:rowOff>1982100</xdr:rowOff>
    </xdr:to>
    <xdr:pic>
      <xdr:nvPicPr>
        <xdr:cNvPr id="344" name="Obraz 343">
          <a:extLst>
            <a:ext uri="{FF2B5EF4-FFF2-40B4-BE49-F238E27FC236}">
              <a16:creationId xmlns:a16="http://schemas.microsoft.com/office/drawing/2014/main" id="{F1DD51F7-63DF-783B-F8EA-08B82F9B4BF4}"/>
            </a:ext>
          </a:extLst>
        </xdr:cNvPr>
        <xdr:cNvPicPr>
          <a:picLocks noChangeAspect="1" noChangeArrowheads="1"/>
        </xdr:cNvPicPr>
      </xdr:nvPicPr>
      <xdr:blipFill>
        <a:blip xmlns:r="http://schemas.openxmlformats.org/officeDocument/2006/relationships" r:embed="rId272" cstate="print">
          <a:extLst>
            <a:ext uri="{28A0092B-C50C-407E-A947-70E740481C1C}">
              <a14:useLocalDpi xmlns:a14="http://schemas.microsoft.com/office/drawing/2010/main" val="0"/>
            </a:ext>
          </a:extLst>
        </a:blip>
        <a:srcRect/>
        <a:stretch>
          <a:fillRect/>
        </a:stretch>
      </xdr:blipFill>
      <xdr:spPr bwMode="auto">
        <a:xfrm>
          <a:off x="12458700" y="64936687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76200</xdr:colOff>
      <xdr:row>321</xdr:row>
      <xdr:rowOff>38100</xdr:rowOff>
    </xdr:from>
    <xdr:to>
      <xdr:col>7</xdr:col>
      <xdr:colOff>2020200</xdr:colOff>
      <xdr:row>321</xdr:row>
      <xdr:rowOff>1982100</xdr:rowOff>
    </xdr:to>
    <xdr:pic>
      <xdr:nvPicPr>
        <xdr:cNvPr id="345" name="Obraz 344">
          <a:extLst>
            <a:ext uri="{FF2B5EF4-FFF2-40B4-BE49-F238E27FC236}">
              <a16:creationId xmlns:a16="http://schemas.microsoft.com/office/drawing/2014/main" id="{BE2AF9B7-6EE0-957F-3252-8B73BB93067F}"/>
            </a:ext>
          </a:extLst>
        </xdr:cNvPr>
        <xdr:cNvPicPr>
          <a:picLocks noChangeAspect="1" noChangeArrowheads="1"/>
        </xdr:cNvPicPr>
      </xdr:nvPicPr>
      <xdr:blipFill>
        <a:blip xmlns:r="http://schemas.openxmlformats.org/officeDocument/2006/relationships" r:embed="rId273" cstate="print">
          <a:extLst>
            <a:ext uri="{28A0092B-C50C-407E-A947-70E740481C1C}">
              <a14:useLocalDpi xmlns:a14="http://schemas.microsoft.com/office/drawing/2010/main" val="0"/>
            </a:ext>
          </a:extLst>
        </a:blip>
        <a:srcRect/>
        <a:stretch>
          <a:fillRect/>
        </a:stretch>
      </xdr:blipFill>
      <xdr:spPr bwMode="auto">
        <a:xfrm>
          <a:off x="12477750" y="6513957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85725</xdr:colOff>
      <xdr:row>322</xdr:row>
      <xdr:rowOff>57150</xdr:rowOff>
    </xdr:from>
    <xdr:to>
      <xdr:col>7</xdr:col>
      <xdr:colOff>2029725</xdr:colOff>
      <xdr:row>322</xdr:row>
      <xdr:rowOff>2001150</xdr:rowOff>
    </xdr:to>
    <xdr:pic>
      <xdr:nvPicPr>
        <xdr:cNvPr id="346" name="Obraz 345">
          <a:extLst>
            <a:ext uri="{FF2B5EF4-FFF2-40B4-BE49-F238E27FC236}">
              <a16:creationId xmlns:a16="http://schemas.microsoft.com/office/drawing/2014/main" id="{D0D57BDB-379D-CA52-61A0-920C68BC89AC}"/>
            </a:ext>
          </a:extLst>
        </xdr:cNvPr>
        <xdr:cNvPicPr>
          <a:picLocks noChangeAspect="1" noChangeArrowheads="1"/>
        </xdr:cNvPicPr>
      </xdr:nvPicPr>
      <xdr:blipFill>
        <a:blip xmlns:r="http://schemas.openxmlformats.org/officeDocument/2006/relationships" r:embed="rId274" cstate="print">
          <a:extLst>
            <a:ext uri="{28A0092B-C50C-407E-A947-70E740481C1C}">
              <a14:useLocalDpi xmlns:a14="http://schemas.microsoft.com/office/drawing/2010/main" val="0"/>
            </a:ext>
          </a:extLst>
        </a:blip>
        <a:srcRect/>
        <a:stretch>
          <a:fillRect/>
        </a:stretch>
      </xdr:blipFill>
      <xdr:spPr bwMode="auto">
        <a:xfrm>
          <a:off x="12487275" y="65344357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323</xdr:row>
      <xdr:rowOff>28575</xdr:rowOff>
    </xdr:from>
    <xdr:to>
      <xdr:col>7</xdr:col>
      <xdr:colOff>2010675</xdr:colOff>
      <xdr:row>323</xdr:row>
      <xdr:rowOff>1972575</xdr:rowOff>
    </xdr:to>
    <xdr:pic>
      <xdr:nvPicPr>
        <xdr:cNvPr id="347" name="Obraz 346">
          <a:extLst>
            <a:ext uri="{FF2B5EF4-FFF2-40B4-BE49-F238E27FC236}">
              <a16:creationId xmlns:a16="http://schemas.microsoft.com/office/drawing/2014/main" id="{02D923C1-5D75-6D09-C8B1-286EA0F80977}"/>
            </a:ext>
          </a:extLst>
        </xdr:cNvPr>
        <xdr:cNvPicPr>
          <a:picLocks noChangeAspect="1" noChangeArrowheads="1"/>
        </xdr:cNvPicPr>
      </xdr:nvPicPr>
      <xdr:blipFill>
        <a:blip xmlns:r="http://schemas.openxmlformats.org/officeDocument/2006/relationships" r:embed="rId275" cstate="print">
          <a:extLst>
            <a:ext uri="{28A0092B-C50C-407E-A947-70E740481C1C}">
              <a14:useLocalDpi xmlns:a14="http://schemas.microsoft.com/office/drawing/2010/main" val="0"/>
            </a:ext>
          </a:extLst>
        </a:blip>
        <a:srcRect/>
        <a:stretch>
          <a:fillRect/>
        </a:stretch>
      </xdr:blipFill>
      <xdr:spPr bwMode="auto">
        <a:xfrm>
          <a:off x="12468225" y="65544382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57150</xdr:colOff>
      <xdr:row>324</xdr:row>
      <xdr:rowOff>28575</xdr:rowOff>
    </xdr:from>
    <xdr:to>
      <xdr:col>7</xdr:col>
      <xdr:colOff>2001150</xdr:colOff>
      <xdr:row>324</xdr:row>
      <xdr:rowOff>1972575</xdr:rowOff>
    </xdr:to>
    <xdr:pic>
      <xdr:nvPicPr>
        <xdr:cNvPr id="348" name="Obraz 347">
          <a:extLst>
            <a:ext uri="{FF2B5EF4-FFF2-40B4-BE49-F238E27FC236}">
              <a16:creationId xmlns:a16="http://schemas.microsoft.com/office/drawing/2014/main" id="{C44A3992-50EF-8E8A-267F-59E1CC881C49}"/>
            </a:ext>
          </a:extLst>
        </xdr:cNvPr>
        <xdr:cNvPicPr>
          <a:picLocks noChangeAspect="1" noChangeArrowheads="1"/>
        </xdr:cNvPicPr>
      </xdr:nvPicPr>
      <xdr:blipFill>
        <a:blip xmlns:r="http://schemas.openxmlformats.org/officeDocument/2006/relationships" r:embed="rId276" cstate="print">
          <a:extLst>
            <a:ext uri="{28A0092B-C50C-407E-A947-70E740481C1C}">
              <a14:useLocalDpi xmlns:a14="http://schemas.microsoft.com/office/drawing/2010/main" val="0"/>
            </a:ext>
          </a:extLst>
        </a:blip>
        <a:srcRect/>
        <a:stretch>
          <a:fillRect/>
        </a:stretch>
      </xdr:blipFill>
      <xdr:spPr bwMode="auto">
        <a:xfrm>
          <a:off x="12458700" y="65747265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57150</xdr:colOff>
      <xdr:row>325</xdr:row>
      <xdr:rowOff>47625</xdr:rowOff>
    </xdr:from>
    <xdr:to>
      <xdr:col>7</xdr:col>
      <xdr:colOff>2001150</xdr:colOff>
      <xdr:row>325</xdr:row>
      <xdr:rowOff>1991625</xdr:rowOff>
    </xdr:to>
    <xdr:pic>
      <xdr:nvPicPr>
        <xdr:cNvPr id="349" name="Obraz 348">
          <a:extLst>
            <a:ext uri="{FF2B5EF4-FFF2-40B4-BE49-F238E27FC236}">
              <a16:creationId xmlns:a16="http://schemas.microsoft.com/office/drawing/2014/main" id="{854846BA-9412-9930-EB67-A1366CBD05C9}"/>
            </a:ext>
          </a:extLst>
        </xdr:cNvPr>
        <xdr:cNvPicPr>
          <a:picLocks noChangeAspect="1" noChangeArrowheads="1"/>
        </xdr:cNvPicPr>
      </xdr:nvPicPr>
      <xdr:blipFill>
        <a:blip xmlns:r="http://schemas.openxmlformats.org/officeDocument/2006/relationships" r:embed="rId277" cstate="print">
          <a:extLst>
            <a:ext uri="{28A0092B-C50C-407E-A947-70E740481C1C}">
              <a14:useLocalDpi xmlns:a14="http://schemas.microsoft.com/office/drawing/2010/main" val="0"/>
            </a:ext>
          </a:extLst>
        </a:blip>
        <a:srcRect/>
        <a:stretch>
          <a:fillRect/>
        </a:stretch>
      </xdr:blipFill>
      <xdr:spPr bwMode="auto">
        <a:xfrm>
          <a:off x="12458700" y="65952052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327</xdr:row>
      <xdr:rowOff>28575</xdr:rowOff>
    </xdr:from>
    <xdr:to>
      <xdr:col>7</xdr:col>
      <xdr:colOff>2010675</xdr:colOff>
      <xdr:row>327</xdr:row>
      <xdr:rowOff>1972575</xdr:rowOff>
    </xdr:to>
    <xdr:pic>
      <xdr:nvPicPr>
        <xdr:cNvPr id="350" name="Obraz 349">
          <a:extLst>
            <a:ext uri="{FF2B5EF4-FFF2-40B4-BE49-F238E27FC236}">
              <a16:creationId xmlns:a16="http://schemas.microsoft.com/office/drawing/2014/main" id="{6BB52C4D-E67F-731D-D1F9-D356B730DD8E}"/>
            </a:ext>
          </a:extLst>
        </xdr:cNvPr>
        <xdr:cNvPicPr>
          <a:picLocks noChangeAspect="1" noChangeArrowheads="1"/>
        </xdr:cNvPicPr>
      </xdr:nvPicPr>
      <xdr:blipFill>
        <a:blip xmlns:r="http://schemas.openxmlformats.org/officeDocument/2006/relationships" r:embed="rId278" cstate="print">
          <a:extLst>
            <a:ext uri="{28A0092B-C50C-407E-A947-70E740481C1C}">
              <a14:useLocalDpi xmlns:a14="http://schemas.microsoft.com/office/drawing/2010/main" val="0"/>
            </a:ext>
          </a:extLst>
        </a:blip>
        <a:srcRect/>
        <a:stretch>
          <a:fillRect/>
        </a:stretch>
      </xdr:blipFill>
      <xdr:spPr bwMode="auto">
        <a:xfrm>
          <a:off x="12468225" y="66355912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57150</xdr:colOff>
      <xdr:row>328</xdr:row>
      <xdr:rowOff>38100</xdr:rowOff>
    </xdr:from>
    <xdr:to>
      <xdr:col>7</xdr:col>
      <xdr:colOff>2001150</xdr:colOff>
      <xdr:row>328</xdr:row>
      <xdr:rowOff>1982100</xdr:rowOff>
    </xdr:to>
    <xdr:pic>
      <xdr:nvPicPr>
        <xdr:cNvPr id="351" name="Obraz 350">
          <a:extLst>
            <a:ext uri="{FF2B5EF4-FFF2-40B4-BE49-F238E27FC236}">
              <a16:creationId xmlns:a16="http://schemas.microsoft.com/office/drawing/2014/main" id="{CB1785C5-59C1-BA93-8C3C-F54804952125}"/>
            </a:ext>
          </a:extLst>
        </xdr:cNvPr>
        <xdr:cNvPicPr>
          <a:picLocks noChangeAspect="1" noChangeArrowheads="1"/>
        </xdr:cNvPicPr>
      </xdr:nvPicPr>
      <xdr:blipFill>
        <a:blip xmlns:r="http://schemas.openxmlformats.org/officeDocument/2006/relationships" r:embed="rId279" cstate="print">
          <a:extLst>
            <a:ext uri="{28A0092B-C50C-407E-A947-70E740481C1C}">
              <a14:useLocalDpi xmlns:a14="http://schemas.microsoft.com/office/drawing/2010/main" val="0"/>
            </a:ext>
          </a:extLst>
        </a:blip>
        <a:srcRect/>
        <a:stretch>
          <a:fillRect/>
        </a:stretch>
      </xdr:blipFill>
      <xdr:spPr bwMode="auto">
        <a:xfrm>
          <a:off x="12458700" y="66559747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57150</xdr:colOff>
      <xdr:row>330</xdr:row>
      <xdr:rowOff>19050</xdr:rowOff>
    </xdr:from>
    <xdr:to>
      <xdr:col>7</xdr:col>
      <xdr:colOff>2001150</xdr:colOff>
      <xdr:row>330</xdr:row>
      <xdr:rowOff>1963050</xdr:rowOff>
    </xdr:to>
    <xdr:pic>
      <xdr:nvPicPr>
        <xdr:cNvPr id="353" name="Obraz 352">
          <a:extLst>
            <a:ext uri="{FF2B5EF4-FFF2-40B4-BE49-F238E27FC236}">
              <a16:creationId xmlns:a16="http://schemas.microsoft.com/office/drawing/2014/main" id="{A2FFB8A5-8036-F933-BC5F-EC273A41A691}"/>
            </a:ext>
          </a:extLst>
        </xdr:cNvPr>
        <xdr:cNvPicPr>
          <a:picLocks noChangeAspect="1" noChangeArrowheads="1"/>
        </xdr:cNvPicPr>
      </xdr:nvPicPr>
      <xdr:blipFill>
        <a:blip xmlns:r="http://schemas.openxmlformats.org/officeDocument/2006/relationships" r:embed="rId280" cstate="print">
          <a:extLst>
            <a:ext uri="{28A0092B-C50C-407E-A947-70E740481C1C}">
              <a14:useLocalDpi xmlns:a14="http://schemas.microsoft.com/office/drawing/2010/main" val="0"/>
            </a:ext>
          </a:extLst>
        </a:blip>
        <a:srcRect/>
        <a:stretch>
          <a:fillRect/>
        </a:stretch>
      </xdr:blipFill>
      <xdr:spPr bwMode="auto">
        <a:xfrm>
          <a:off x="12458700" y="66963607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47625</xdr:colOff>
      <xdr:row>331</xdr:row>
      <xdr:rowOff>28575</xdr:rowOff>
    </xdr:from>
    <xdr:to>
      <xdr:col>7</xdr:col>
      <xdr:colOff>1991625</xdr:colOff>
      <xdr:row>331</xdr:row>
      <xdr:rowOff>1972575</xdr:rowOff>
    </xdr:to>
    <xdr:pic>
      <xdr:nvPicPr>
        <xdr:cNvPr id="354" name="Obraz 353">
          <a:extLst>
            <a:ext uri="{FF2B5EF4-FFF2-40B4-BE49-F238E27FC236}">
              <a16:creationId xmlns:a16="http://schemas.microsoft.com/office/drawing/2014/main" id="{5AACF06F-D60B-9EA8-AFCC-AC02F282C69D}"/>
            </a:ext>
          </a:extLst>
        </xdr:cNvPr>
        <xdr:cNvPicPr>
          <a:picLocks noChangeAspect="1" noChangeArrowheads="1"/>
        </xdr:cNvPicPr>
      </xdr:nvPicPr>
      <xdr:blipFill>
        <a:blip xmlns:r="http://schemas.openxmlformats.org/officeDocument/2006/relationships" r:embed="rId281" cstate="print">
          <a:extLst>
            <a:ext uri="{28A0092B-C50C-407E-A947-70E740481C1C}">
              <a14:useLocalDpi xmlns:a14="http://schemas.microsoft.com/office/drawing/2010/main" val="0"/>
            </a:ext>
          </a:extLst>
        </a:blip>
        <a:srcRect/>
        <a:stretch>
          <a:fillRect/>
        </a:stretch>
      </xdr:blipFill>
      <xdr:spPr bwMode="auto">
        <a:xfrm>
          <a:off x="12449175" y="67167442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76200</xdr:colOff>
      <xdr:row>337</xdr:row>
      <xdr:rowOff>38100</xdr:rowOff>
    </xdr:from>
    <xdr:to>
      <xdr:col>7</xdr:col>
      <xdr:colOff>2020200</xdr:colOff>
      <xdr:row>337</xdr:row>
      <xdr:rowOff>1982100</xdr:rowOff>
    </xdr:to>
    <xdr:pic>
      <xdr:nvPicPr>
        <xdr:cNvPr id="356" name="Obraz 355">
          <a:extLst>
            <a:ext uri="{FF2B5EF4-FFF2-40B4-BE49-F238E27FC236}">
              <a16:creationId xmlns:a16="http://schemas.microsoft.com/office/drawing/2014/main" id="{036EB8B6-67B4-D4CB-F037-12A28602CBFB}"/>
            </a:ext>
          </a:extLst>
        </xdr:cNvPr>
        <xdr:cNvPicPr>
          <a:picLocks noChangeAspect="1" noChangeArrowheads="1"/>
        </xdr:cNvPicPr>
      </xdr:nvPicPr>
      <xdr:blipFill>
        <a:blip xmlns:r="http://schemas.openxmlformats.org/officeDocument/2006/relationships" r:embed="rId282" cstate="print">
          <a:extLst>
            <a:ext uri="{28A0092B-C50C-407E-A947-70E740481C1C}">
              <a14:useLocalDpi xmlns:a14="http://schemas.microsoft.com/office/drawing/2010/main" val="0"/>
            </a:ext>
          </a:extLst>
        </a:blip>
        <a:srcRect/>
        <a:stretch>
          <a:fillRect/>
        </a:stretch>
      </xdr:blipFill>
      <xdr:spPr bwMode="auto">
        <a:xfrm>
          <a:off x="12477750" y="6838569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76200</xdr:colOff>
      <xdr:row>339</xdr:row>
      <xdr:rowOff>57150</xdr:rowOff>
    </xdr:from>
    <xdr:to>
      <xdr:col>7</xdr:col>
      <xdr:colOff>2020200</xdr:colOff>
      <xdr:row>339</xdr:row>
      <xdr:rowOff>2001150</xdr:rowOff>
    </xdr:to>
    <xdr:pic>
      <xdr:nvPicPr>
        <xdr:cNvPr id="358" name="Obraz 357">
          <a:extLst>
            <a:ext uri="{FF2B5EF4-FFF2-40B4-BE49-F238E27FC236}">
              <a16:creationId xmlns:a16="http://schemas.microsoft.com/office/drawing/2014/main" id="{0DE24ADC-C37E-1F59-7405-41ACF94388E8}"/>
            </a:ext>
          </a:extLst>
        </xdr:cNvPr>
        <xdr:cNvPicPr>
          <a:picLocks noChangeAspect="1" noChangeArrowheads="1"/>
        </xdr:cNvPicPr>
      </xdr:nvPicPr>
      <xdr:blipFill>
        <a:blip xmlns:r="http://schemas.openxmlformats.org/officeDocument/2006/relationships" r:embed="rId283" cstate="print">
          <a:extLst>
            <a:ext uri="{28A0092B-C50C-407E-A947-70E740481C1C}">
              <a14:useLocalDpi xmlns:a14="http://schemas.microsoft.com/office/drawing/2010/main" val="0"/>
            </a:ext>
          </a:extLst>
        </a:blip>
        <a:srcRect/>
        <a:stretch>
          <a:fillRect/>
        </a:stretch>
      </xdr:blipFill>
      <xdr:spPr bwMode="auto">
        <a:xfrm>
          <a:off x="12477750" y="6879336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57150</xdr:colOff>
      <xdr:row>340</xdr:row>
      <xdr:rowOff>47625</xdr:rowOff>
    </xdr:from>
    <xdr:to>
      <xdr:col>7</xdr:col>
      <xdr:colOff>2001150</xdr:colOff>
      <xdr:row>340</xdr:row>
      <xdr:rowOff>1991625</xdr:rowOff>
    </xdr:to>
    <xdr:pic>
      <xdr:nvPicPr>
        <xdr:cNvPr id="359" name="Obraz 358">
          <a:extLst>
            <a:ext uri="{FF2B5EF4-FFF2-40B4-BE49-F238E27FC236}">
              <a16:creationId xmlns:a16="http://schemas.microsoft.com/office/drawing/2014/main" id="{5B2CA70B-DD58-51D7-E9CB-A01395EE9930}"/>
            </a:ext>
          </a:extLst>
        </xdr:cNvPr>
        <xdr:cNvPicPr>
          <a:picLocks noChangeAspect="1" noChangeArrowheads="1"/>
        </xdr:cNvPicPr>
      </xdr:nvPicPr>
      <xdr:blipFill>
        <a:blip xmlns:r="http://schemas.openxmlformats.org/officeDocument/2006/relationships" r:embed="rId284" cstate="print">
          <a:extLst>
            <a:ext uri="{28A0092B-C50C-407E-A947-70E740481C1C}">
              <a14:useLocalDpi xmlns:a14="http://schemas.microsoft.com/office/drawing/2010/main" val="0"/>
            </a:ext>
          </a:extLst>
        </a:blip>
        <a:srcRect/>
        <a:stretch>
          <a:fillRect/>
        </a:stretch>
      </xdr:blipFill>
      <xdr:spPr bwMode="auto">
        <a:xfrm>
          <a:off x="12458700" y="6899529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57150</xdr:colOff>
      <xdr:row>341</xdr:row>
      <xdr:rowOff>57150</xdr:rowOff>
    </xdr:from>
    <xdr:to>
      <xdr:col>7</xdr:col>
      <xdr:colOff>2001150</xdr:colOff>
      <xdr:row>341</xdr:row>
      <xdr:rowOff>2001150</xdr:rowOff>
    </xdr:to>
    <xdr:pic>
      <xdr:nvPicPr>
        <xdr:cNvPr id="360" name="Obraz 359">
          <a:extLst>
            <a:ext uri="{FF2B5EF4-FFF2-40B4-BE49-F238E27FC236}">
              <a16:creationId xmlns:a16="http://schemas.microsoft.com/office/drawing/2014/main" id="{73AB89C2-3B64-DFC1-FEF2-37662F9A98C4}"/>
            </a:ext>
          </a:extLst>
        </xdr:cNvPr>
        <xdr:cNvPicPr>
          <a:picLocks noChangeAspect="1" noChangeArrowheads="1"/>
        </xdr:cNvPicPr>
      </xdr:nvPicPr>
      <xdr:blipFill>
        <a:blip xmlns:r="http://schemas.openxmlformats.org/officeDocument/2006/relationships" r:embed="rId285" cstate="print">
          <a:extLst>
            <a:ext uri="{28A0092B-C50C-407E-A947-70E740481C1C}">
              <a14:useLocalDpi xmlns:a14="http://schemas.microsoft.com/office/drawing/2010/main" val="0"/>
            </a:ext>
          </a:extLst>
        </a:blip>
        <a:srcRect/>
        <a:stretch>
          <a:fillRect/>
        </a:stretch>
      </xdr:blipFill>
      <xdr:spPr bwMode="auto">
        <a:xfrm>
          <a:off x="12458700" y="69199125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342</xdr:row>
      <xdr:rowOff>28575</xdr:rowOff>
    </xdr:from>
    <xdr:to>
      <xdr:col>7</xdr:col>
      <xdr:colOff>2010675</xdr:colOff>
      <xdr:row>342</xdr:row>
      <xdr:rowOff>1972575</xdr:rowOff>
    </xdr:to>
    <xdr:pic>
      <xdr:nvPicPr>
        <xdr:cNvPr id="361" name="Obraz 360">
          <a:extLst>
            <a:ext uri="{FF2B5EF4-FFF2-40B4-BE49-F238E27FC236}">
              <a16:creationId xmlns:a16="http://schemas.microsoft.com/office/drawing/2014/main" id="{1BAEE63E-FCBD-0C46-7214-CA44EA743313}"/>
            </a:ext>
          </a:extLst>
        </xdr:cNvPr>
        <xdr:cNvPicPr>
          <a:picLocks noChangeAspect="1" noChangeArrowheads="1"/>
        </xdr:cNvPicPr>
      </xdr:nvPicPr>
      <xdr:blipFill>
        <a:blip xmlns:r="http://schemas.openxmlformats.org/officeDocument/2006/relationships" r:embed="rId286" cstate="print">
          <a:extLst>
            <a:ext uri="{28A0092B-C50C-407E-A947-70E740481C1C}">
              <a14:useLocalDpi xmlns:a14="http://schemas.microsoft.com/office/drawing/2010/main" val="0"/>
            </a:ext>
          </a:extLst>
        </a:blip>
        <a:srcRect/>
        <a:stretch>
          <a:fillRect/>
        </a:stretch>
      </xdr:blipFill>
      <xdr:spPr bwMode="auto">
        <a:xfrm>
          <a:off x="12468225" y="6939915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76200</xdr:colOff>
      <xdr:row>344</xdr:row>
      <xdr:rowOff>47625</xdr:rowOff>
    </xdr:from>
    <xdr:to>
      <xdr:col>7</xdr:col>
      <xdr:colOff>2020200</xdr:colOff>
      <xdr:row>344</xdr:row>
      <xdr:rowOff>1991625</xdr:rowOff>
    </xdr:to>
    <xdr:pic>
      <xdr:nvPicPr>
        <xdr:cNvPr id="362" name="Obraz 361">
          <a:extLst>
            <a:ext uri="{FF2B5EF4-FFF2-40B4-BE49-F238E27FC236}">
              <a16:creationId xmlns:a16="http://schemas.microsoft.com/office/drawing/2014/main" id="{A45B47E4-4780-7F50-0AA5-065EBE7BDDF4}"/>
            </a:ext>
          </a:extLst>
        </xdr:cNvPr>
        <xdr:cNvPicPr>
          <a:picLocks noChangeAspect="1" noChangeArrowheads="1"/>
        </xdr:cNvPicPr>
      </xdr:nvPicPr>
      <xdr:blipFill>
        <a:blip xmlns:r="http://schemas.openxmlformats.org/officeDocument/2006/relationships" r:embed="rId287" cstate="print">
          <a:extLst>
            <a:ext uri="{28A0092B-C50C-407E-A947-70E740481C1C}">
              <a14:useLocalDpi xmlns:a14="http://schemas.microsoft.com/office/drawing/2010/main" val="0"/>
            </a:ext>
          </a:extLst>
        </a:blip>
        <a:srcRect/>
        <a:stretch>
          <a:fillRect/>
        </a:stretch>
      </xdr:blipFill>
      <xdr:spPr bwMode="auto">
        <a:xfrm>
          <a:off x="12477750" y="6980682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57150</xdr:colOff>
      <xdr:row>353</xdr:row>
      <xdr:rowOff>38100</xdr:rowOff>
    </xdr:from>
    <xdr:to>
      <xdr:col>7</xdr:col>
      <xdr:colOff>2001150</xdr:colOff>
      <xdr:row>353</xdr:row>
      <xdr:rowOff>1982100</xdr:rowOff>
    </xdr:to>
    <xdr:pic>
      <xdr:nvPicPr>
        <xdr:cNvPr id="363" name="Obraz 362">
          <a:extLst>
            <a:ext uri="{FF2B5EF4-FFF2-40B4-BE49-F238E27FC236}">
              <a16:creationId xmlns:a16="http://schemas.microsoft.com/office/drawing/2014/main" id="{95234896-74B7-3426-0D3C-61D28E140195}"/>
            </a:ext>
          </a:extLst>
        </xdr:cNvPr>
        <xdr:cNvPicPr>
          <a:picLocks noChangeAspect="1" noChangeArrowheads="1"/>
        </xdr:cNvPicPr>
      </xdr:nvPicPr>
      <xdr:blipFill>
        <a:blip xmlns:r="http://schemas.openxmlformats.org/officeDocument/2006/relationships" r:embed="rId288" cstate="print">
          <a:extLst>
            <a:ext uri="{28A0092B-C50C-407E-A947-70E740481C1C}">
              <a14:useLocalDpi xmlns:a14="http://schemas.microsoft.com/office/drawing/2010/main" val="0"/>
            </a:ext>
          </a:extLst>
        </a:blip>
        <a:srcRect/>
        <a:stretch>
          <a:fillRect/>
        </a:stretch>
      </xdr:blipFill>
      <xdr:spPr bwMode="auto">
        <a:xfrm>
          <a:off x="12458700" y="7163181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38100</xdr:colOff>
      <xdr:row>354</xdr:row>
      <xdr:rowOff>47625</xdr:rowOff>
    </xdr:from>
    <xdr:to>
      <xdr:col>7</xdr:col>
      <xdr:colOff>1982100</xdr:colOff>
      <xdr:row>354</xdr:row>
      <xdr:rowOff>1991625</xdr:rowOff>
    </xdr:to>
    <xdr:pic>
      <xdr:nvPicPr>
        <xdr:cNvPr id="364" name="Obraz 363">
          <a:extLst>
            <a:ext uri="{FF2B5EF4-FFF2-40B4-BE49-F238E27FC236}">
              <a16:creationId xmlns:a16="http://schemas.microsoft.com/office/drawing/2014/main" id="{DB07CCAE-492F-65C5-1FDB-B0A2141DECAF}"/>
            </a:ext>
          </a:extLst>
        </xdr:cNvPr>
        <xdr:cNvPicPr>
          <a:picLocks noChangeAspect="1" noChangeArrowheads="1"/>
        </xdr:cNvPicPr>
      </xdr:nvPicPr>
      <xdr:blipFill>
        <a:blip xmlns:r="http://schemas.openxmlformats.org/officeDocument/2006/relationships" r:embed="rId289">
          <a:extLst>
            <a:ext uri="{28A0092B-C50C-407E-A947-70E740481C1C}">
              <a14:useLocalDpi xmlns:a14="http://schemas.microsoft.com/office/drawing/2010/main" val="0"/>
            </a:ext>
          </a:extLst>
        </a:blip>
        <a:srcRect/>
        <a:stretch>
          <a:fillRect/>
        </a:stretch>
      </xdr:blipFill>
      <xdr:spPr bwMode="auto">
        <a:xfrm>
          <a:off x="12439650" y="71835645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355</xdr:row>
      <xdr:rowOff>57150</xdr:rowOff>
    </xdr:from>
    <xdr:to>
      <xdr:col>7</xdr:col>
      <xdr:colOff>2010675</xdr:colOff>
      <xdr:row>355</xdr:row>
      <xdr:rowOff>2001150</xdr:rowOff>
    </xdr:to>
    <xdr:pic>
      <xdr:nvPicPr>
        <xdr:cNvPr id="365" name="Obraz 364">
          <a:extLst>
            <a:ext uri="{FF2B5EF4-FFF2-40B4-BE49-F238E27FC236}">
              <a16:creationId xmlns:a16="http://schemas.microsoft.com/office/drawing/2014/main" id="{CA4D41D1-15E5-6269-7432-CBD67DFD5C60}"/>
            </a:ext>
          </a:extLst>
        </xdr:cNvPr>
        <xdr:cNvPicPr>
          <a:picLocks noChangeAspect="1" noChangeArrowheads="1"/>
        </xdr:cNvPicPr>
      </xdr:nvPicPr>
      <xdr:blipFill>
        <a:blip xmlns:r="http://schemas.openxmlformats.org/officeDocument/2006/relationships" r:embed="rId290">
          <a:extLst>
            <a:ext uri="{28A0092B-C50C-407E-A947-70E740481C1C}">
              <a14:useLocalDpi xmlns:a14="http://schemas.microsoft.com/office/drawing/2010/main" val="0"/>
            </a:ext>
          </a:extLst>
        </a:blip>
        <a:srcRect/>
        <a:stretch>
          <a:fillRect/>
        </a:stretch>
      </xdr:blipFill>
      <xdr:spPr bwMode="auto">
        <a:xfrm>
          <a:off x="12468225" y="72039480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57150</xdr:colOff>
      <xdr:row>356</xdr:row>
      <xdr:rowOff>38100</xdr:rowOff>
    </xdr:from>
    <xdr:to>
      <xdr:col>7</xdr:col>
      <xdr:colOff>2001150</xdr:colOff>
      <xdr:row>356</xdr:row>
      <xdr:rowOff>1982100</xdr:rowOff>
    </xdr:to>
    <xdr:pic>
      <xdr:nvPicPr>
        <xdr:cNvPr id="366" name="Obraz 365">
          <a:extLst>
            <a:ext uri="{FF2B5EF4-FFF2-40B4-BE49-F238E27FC236}">
              <a16:creationId xmlns:a16="http://schemas.microsoft.com/office/drawing/2014/main" id="{21FFE715-1137-1C69-FD6A-48626AC6CDD4}"/>
            </a:ext>
          </a:extLst>
        </xdr:cNvPr>
        <xdr:cNvPicPr>
          <a:picLocks noChangeAspect="1" noChangeArrowheads="1"/>
        </xdr:cNvPicPr>
      </xdr:nvPicPr>
      <xdr:blipFill>
        <a:blip xmlns:r="http://schemas.openxmlformats.org/officeDocument/2006/relationships" r:embed="rId290">
          <a:extLst>
            <a:ext uri="{28A0092B-C50C-407E-A947-70E740481C1C}">
              <a14:useLocalDpi xmlns:a14="http://schemas.microsoft.com/office/drawing/2010/main" val="0"/>
            </a:ext>
          </a:extLst>
        </a:blip>
        <a:srcRect/>
        <a:stretch>
          <a:fillRect/>
        </a:stretch>
      </xdr:blipFill>
      <xdr:spPr bwMode="auto">
        <a:xfrm>
          <a:off x="12458700" y="722404575"/>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357</xdr:row>
      <xdr:rowOff>57150</xdr:rowOff>
    </xdr:from>
    <xdr:to>
      <xdr:col>7</xdr:col>
      <xdr:colOff>2010675</xdr:colOff>
      <xdr:row>357</xdr:row>
      <xdr:rowOff>2001150</xdr:rowOff>
    </xdr:to>
    <xdr:pic>
      <xdr:nvPicPr>
        <xdr:cNvPr id="367" name="Obraz 366">
          <a:extLst>
            <a:ext uri="{FF2B5EF4-FFF2-40B4-BE49-F238E27FC236}">
              <a16:creationId xmlns:a16="http://schemas.microsoft.com/office/drawing/2014/main" id="{C4D73BE2-ACCA-B87B-8E8F-49AA9E59B4CC}"/>
            </a:ext>
          </a:extLst>
        </xdr:cNvPr>
        <xdr:cNvPicPr>
          <a:picLocks noChangeAspect="1" noChangeArrowheads="1"/>
        </xdr:cNvPicPr>
      </xdr:nvPicPr>
      <xdr:blipFill>
        <a:blip xmlns:r="http://schemas.openxmlformats.org/officeDocument/2006/relationships" r:embed="rId291">
          <a:extLst>
            <a:ext uri="{28A0092B-C50C-407E-A947-70E740481C1C}">
              <a14:useLocalDpi xmlns:a14="http://schemas.microsoft.com/office/drawing/2010/main" val="0"/>
            </a:ext>
          </a:extLst>
        </a:blip>
        <a:srcRect/>
        <a:stretch>
          <a:fillRect/>
        </a:stretch>
      </xdr:blipFill>
      <xdr:spPr bwMode="auto">
        <a:xfrm>
          <a:off x="12468225" y="724452450"/>
          <a:ext cx="19440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57150</xdr:colOff>
      <xdr:row>358</xdr:row>
      <xdr:rowOff>38100</xdr:rowOff>
    </xdr:from>
    <xdr:to>
      <xdr:col>7</xdr:col>
      <xdr:colOff>2037150</xdr:colOff>
      <xdr:row>358</xdr:row>
      <xdr:rowOff>2018100</xdr:rowOff>
    </xdr:to>
    <xdr:pic>
      <xdr:nvPicPr>
        <xdr:cNvPr id="368" name="Obraz 367">
          <a:extLst>
            <a:ext uri="{FF2B5EF4-FFF2-40B4-BE49-F238E27FC236}">
              <a16:creationId xmlns:a16="http://schemas.microsoft.com/office/drawing/2014/main" id="{8EFDC458-FDB1-47D9-48FD-53D796B3FC81}"/>
            </a:ext>
          </a:extLst>
        </xdr:cNvPr>
        <xdr:cNvPicPr>
          <a:picLocks noChangeAspect="1" noChangeArrowheads="1"/>
        </xdr:cNvPicPr>
      </xdr:nvPicPr>
      <xdr:blipFill>
        <a:blip xmlns:r="http://schemas.openxmlformats.org/officeDocument/2006/relationships" r:embed="rId292">
          <a:extLst>
            <a:ext uri="{28A0092B-C50C-407E-A947-70E740481C1C}">
              <a14:useLocalDpi xmlns:a14="http://schemas.microsoft.com/office/drawing/2010/main" val="0"/>
            </a:ext>
          </a:extLst>
        </a:blip>
        <a:srcRect/>
        <a:stretch>
          <a:fillRect/>
        </a:stretch>
      </xdr:blipFill>
      <xdr:spPr bwMode="auto">
        <a:xfrm>
          <a:off x="12458700" y="726462225"/>
          <a:ext cx="198000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38100</xdr:colOff>
      <xdr:row>359</xdr:row>
      <xdr:rowOff>381000</xdr:rowOff>
    </xdr:from>
    <xdr:to>
      <xdr:col>7</xdr:col>
      <xdr:colOff>2018100</xdr:colOff>
      <xdr:row>359</xdr:row>
      <xdr:rowOff>1572094</xdr:rowOff>
    </xdr:to>
    <xdr:pic>
      <xdr:nvPicPr>
        <xdr:cNvPr id="369" name="Obraz 368">
          <a:extLst>
            <a:ext uri="{FF2B5EF4-FFF2-40B4-BE49-F238E27FC236}">
              <a16:creationId xmlns:a16="http://schemas.microsoft.com/office/drawing/2014/main" id="{B0C43621-D70C-D2A6-7CDB-C1454B3E0BEB}"/>
            </a:ext>
          </a:extLst>
        </xdr:cNvPr>
        <xdr:cNvPicPr>
          <a:picLocks noChangeAspect="1" noChangeArrowheads="1"/>
        </xdr:cNvPicPr>
      </xdr:nvPicPr>
      <xdr:blipFill>
        <a:blip xmlns:r="http://schemas.openxmlformats.org/officeDocument/2006/relationships" r:embed="rId293" cstate="print">
          <a:extLst>
            <a:ext uri="{28A0092B-C50C-407E-A947-70E740481C1C}">
              <a14:useLocalDpi xmlns:a14="http://schemas.microsoft.com/office/drawing/2010/main" val="0"/>
            </a:ext>
          </a:extLst>
        </a:blip>
        <a:srcRect/>
        <a:stretch>
          <a:fillRect/>
        </a:stretch>
      </xdr:blipFill>
      <xdr:spPr bwMode="auto">
        <a:xfrm>
          <a:off x="12439650" y="728833950"/>
          <a:ext cx="1980000" cy="1191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85725</xdr:colOff>
      <xdr:row>360</xdr:row>
      <xdr:rowOff>371475</xdr:rowOff>
    </xdr:from>
    <xdr:to>
      <xdr:col>8</xdr:col>
      <xdr:colOff>0</xdr:colOff>
      <xdr:row>360</xdr:row>
      <xdr:rowOff>1562569</xdr:rowOff>
    </xdr:to>
    <xdr:pic>
      <xdr:nvPicPr>
        <xdr:cNvPr id="370" name="Obraz 369">
          <a:extLst>
            <a:ext uri="{FF2B5EF4-FFF2-40B4-BE49-F238E27FC236}">
              <a16:creationId xmlns:a16="http://schemas.microsoft.com/office/drawing/2014/main" id="{47DD000A-4E3E-4F02-99F5-2A0306CC6817}"/>
            </a:ext>
          </a:extLst>
        </xdr:cNvPr>
        <xdr:cNvPicPr>
          <a:picLocks noChangeAspect="1" noChangeArrowheads="1"/>
        </xdr:cNvPicPr>
      </xdr:nvPicPr>
      <xdr:blipFill>
        <a:blip xmlns:r="http://schemas.openxmlformats.org/officeDocument/2006/relationships" r:embed="rId294" cstate="print">
          <a:extLst>
            <a:ext uri="{28A0092B-C50C-407E-A947-70E740481C1C}">
              <a14:useLocalDpi xmlns:a14="http://schemas.microsoft.com/office/drawing/2010/main" val="0"/>
            </a:ext>
          </a:extLst>
        </a:blip>
        <a:srcRect/>
        <a:stretch>
          <a:fillRect/>
        </a:stretch>
      </xdr:blipFill>
      <xdr:spPr bwMode="auto">
        <a:xfrm>
          <a:off x="12487275" y="730853250"/>
          <a:ext cx="1980000" cy="1191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47625</xdr:colOff>
      <xdr:row>361</xdr:row>
      <xdr:rowOff>333375</xdr:rowOff>
    </xdr:from>
    <xdr:to>
      <xdr:col>7</xdr:col>
      <xdr:colOff>2027625</xdr:colOff>
      <xdr:row>361</xdr:row>
      <xdr:rowOff>1561207</xdr:rowOff>
    </xdr:to>
    <xdr:pic>
      <xdr:nvPicPr>
        <xdr:cNvPr id="371" name="Obraz 370">
          <a:extLst>
            <a:ext uri="{FF2B5EF4-FFF2-40B4-BE49-F238E27FC236}">
              <a16:creationId xmlns:a16="http://schemas.microsoft.com/office/drawing/2014/main" id="{38210DC1-1353-F341-57D4-A9A710A4C25E}"/>
            </a:ext>
          </a:extLst>
        </xdr:cNvPr>
        <xdr:cNvPicPr>
          <a:picLocks noChangeAspect="1" noChangeArrowheads="1"/>
        </xdr:cNvPicPr>
      </xdr:nvPicPr>
      <xdr:blipFill>
        <a:blip xmlns:r="http://schemas.openxmlformats.org/officeDocument/2006/relationships" r:embed="rId295" cstate="print">
          <a:extLst>
            <a:ext uri="{28A0092B-C50C-407E-A947-70E740481C1C}">
              <a14:useLocalDpi xmlns:a14="http://schemas.microsoft.com/office/drawing/2010/main" val="0"/>
            </a:ext>
          </a:extLst>
        </a:blip>
        <a:srcRect/>
        <a:stretch>
          <a:fillRect/>
        </a:stretch>
      </xdr:blipFill>
      <xdr:spPr bwMode="auto">
        <a:xfrm>
          <a:off x="12449175" y="732843975"/>
          <a:ext cx="1980000" cy="1227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38100</xdr:colOff>
      <xdr:row>362</xdr:row>
      <xdr:rowOff>28575</xdr:rowOff>
    </xdr:from>
    <xdr:to>
      <xdr:col>7</xdr:col>
      <xdr:colOff>2018100</xdr:colOff>
      <xdr:row>362</xdr:row>
      <xdr:rowOff>2008575</xdr:rowOff>
    </xdr:to>
    <xdr:pic>
      <xdr:nvPicPr>
        <xdr:cNvPr id="372" name="Obraz 371">
          <a:extLst>
            <a:ext uri="{FF2B5EF4-FFF2-40B4-BE49-F238E27FC236}">
              <a16:creationId xmlns:a16="http://schemas.microsoft.com/office/drawing/2014/main" id="{1C28AFA2-D5E0-DB86-0840-642F6429589A}"/>
            </a:ext>
          </a:extLst>
        </xdr:cNvPr>
        <xdr:cNvPicPr>
          <a:picLocks noChangeAspect="1" noChangeArrowheads="1"/>
        </xdr:cNvPicPr>
      </xdr:nvPicPr>
      <xdr:blipFill>
        <a:blip xmlns:r="http://schemas.openxmlformats.org/officeDocument/2006/relationships" r:embed="rId296" cstate="print">
          <a:extLst>
            <a:ext uri="{28A0092B-C50C-407E-A947-70E740481C1C}">
              <a14:useLocalDpi xmlns:a14="http://schemas.microsoft.com/office/drawing/2010/main" val="0"/>
            </a:ext>
          </a:extLst>
        </a:blip>
        <a:srcRect/>
        <a:stretch>
          <a:fillRect/>
        </a:stretch>
      </xdr:blipFill>
      <xdr:spPr bwMode="auto">
        <a:xfrm>
          <a:off x="12439650" y="734568000"/>
          <a:ext cx="198000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38100</xdr:colOff>
      <xdr:row>363</xdr:row>
      <xdr:rowOff>19050</xdr:rowOff>
    </xdr:from>
    <xdr:to>
      <xdr:col>7</xdr:col>
      <xdr:colOff>2018100</xdr:colOff>
      <xdr:row>363</xdr:row>
      <xdr:rowOff>1999050</xdr:rowOff>
    </xdr:to>
    <xdr:pic>
      <xdr:nvPicPr>
        <xdr:cNvPr id="373" name="Obraz 372">
          <a:extLst>
            <a:ext uri="{FF2B5EF4-FFF2-40B4-BE49-F238E27FC236}">
              <a16:creationId xmlns:a16="http://schemas.microsoft.com/office/drawing/2014/main" id="{CD3192C5-419F-F89D-3573-6E5DCF126ACE}"/>
            </a:ext>
          </a:extLst>
        </xdr:cNvPr>
        <xdr:cNvPicPr>
          <a:picLocks noChangeAspect="1" noChangeArrowheads="1"/>
        </xdr:cNvPicPr>
      </xdr:nvPicPr>
      <xdr:blipFill>
        <a:blip xmlns:r="http://schemas.openxmlformats.org/officeDocument/2006/relationships" r:embed="rId297">
          <a:extLst>
            <a:ext uri="{28A0092B-C50C-407E-A947-70E740481C1C}">
              <a14:useLocalDpi xmlns:a14="http://schemas.microsoft.com/office/drawing/2010/main" val="0"/>
            </a:ext>
          </a:extLst>
        </a:blip>
        <a:srcRect/>
        <a:stretch>
          <a:fillRect/>
        </a:stretch>
      </xdr:blipFill>
      <xdr:spPr bwMode="auto">
        <a:xfrm>
          <a:off x="12439650" y="736587300"/>
          <a:ext cx="198000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57150</xdr:colOff>
      <xdr:row>364</xdr:row>
      <xdr:rowOff>38100</xdr:rowOff>
    </xdr:from>
    <xdr:to>
      <xdr:col>7</xdr:col>
      <xdr:colOff>2037150</xdr:colOff>
      <xdr:row>364</xdr:row>
      <xdr:rowOff>2018100</xdr:rowOff>
    </xdr:to>
    <xdr:pic>
      <xdr:nvPicPr>
        <xdr:cNvPr id="374" name="Obraz 373">
          <a:extLst>
            <a:ext uri="{FF2B5EF4-FFF2-40B4-BE49-F238E27FC236}">
              <a16:creationId xmlns:a16="http://schemas.microsoft.com/office/drawing/2014/main" id="{BB64B86B-8BC5-AAB5-928A-063E16514AC5}"/>
            </a:ext>
          </a:extLst>
        </xdr:cNvPr>
        <xdr:cNvPicPr>
          <a:picLocks noChangeAspect="1" noChangeArrowheads="1"/>
        </xdr:cNvPicPr>
      </xdr:nvPicPr>
      <xdr:blipFill>
        <a:blip xmlns:r="http://schemas.openxmlformats.org/officeDocument/2006/relationships" r:embed="rId298">
          <a:extLst>
            <a:ext uri="{28A0092B-C50C-407E-A947-70E740481C1C}">
              <a14:useLocalDpi xmlns:a14="http://schemas.microsoft.com/office/drawing/2010/main" val="0"/>
            </a:ext>
          </a:extLst>
        </a:blip>
        <a:srcRect/>
        <a:stretch>
          <a:fillRect/>
        </a:stretch>
      </xdr:blipFill>
      <xdr:spPr bwMode="auto">
        <a:xfrm>
          <a:off x="12458700" y="738635175"/>
          <a:ext cx="198000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57150</xdr:colOff>
      <xdr:row>365</xdr:row>
      <xdr:rowOff>28575</xdr:rowOff>
    </xdr:from>
    <xdr:to>
      <xdr:col>7</xdr:col>
      <xdr:colOff>2037150</xdr:colOff>
      <xdr:row>365</xdr:row>
      <xdr:rowOff>2008575</xdr:rowOff>
    </xdr:to>
    <xdr:pic>
      <xdr:nvPicPr>
        <xdr:cNvPr id="375" name="Obraz 374">
          <a:extLst>
            <a:ext uri="{FF2B5EF4-FFF2-40B4-BE49-F238E27FC236}">
              <a16:creationId xmlns:a16="http://schemas.microsoft.com/office/drawing/2014/main" id="{E6C8A572-86E9-F388-1DA0-7667B29A8460}"/>
            </a:ext>
          </a:extLst>
        </xdr:cNvPr>
        <xdr:cNvPicPr>
          <a:picLocks noChangeAspect="1" noChangeArrowheads="1"/>
        </xdr:cNvPicPr>
      </xdr:nvPicPr>
      <xdr:blipFill>
        <a:blip xmlns:r="http://schemas.openxmlformats.org/officeDocument/2006/relationships" r:embed="rId299">
          <a:extLst>
            <a:ext uri="{28A0092B-C50C-407E-A947-70E740481C1C}">
              <a14:useLocalDpi xmlns:a14="http://schemas.microsoft.com/office/drawing/2010/main" val="0"/>
            </a:ext>
          </a:extLst>
        </a:blip>
        <a:srcRect/>
        <a:stretch>
          <a:fillRect/>
        </a:stretch>
      </xdr:blipFill>
      <xdr:spPr bwMode="auto">
        <a:xfrm>
          <a:off x="12458700" y="740654475"/>
          <a:ext cx="198000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38100</xdr:colOff>
      <xdr:row>366</xdr:row>
      <xdr:rowOff>38100</xdr:rowOff>
    </xdr:from>
    <xdr:to>
      <xdr:col>7</xdr:col>
      <xdr:colOff>2018100</xdr:colOff>
      <xdr:row>366</xdr:row>
      <xdr:rowOff>2018100</xdr:rowOff>
    </xdr:to>
    <xdr:pic>
      <xdr:nvPicPr>
        <xdr:cNvPr id="376" name="Obraz 375">
          <a:extLst>
            <a:ext uri="{FF2B5EF4-FFF2-40B4-BE49-F238E27FC236}">
              <a16:creationId xmlns:a16="http://schemas.microsoft.com/office/drawing/2014/main" id="{9DEFF101-0AE9-360C-7653-E99A5FAEA743}"/>
            </a:ext>
          </a:extLst>
        </xdr:cNvPr>
        <xdr:cNvPicPr>
          <a:picLocks noChangeAspect="1" noChangeArrowheads="1"/>
        </xdr:cNvPicPr>
      </xdr:nvPicPr>
      <xdr:blipFill>
        <a:blip xmlns:r="http://schemas.openxmlformats.org/officeDocument/2006/relationships" r:embed="rId300">
          <a:extLst>
            <a:ext uri="{28A0092B-C50C-407E-A947-70E740481C1C}">
              <a14:useLocalDpi xmlns:a14="http://schemas.microsoft.com/office/drawing/2010/main" val="0"/>
            </a:ext>
          </a:extLst>
        </a:blip>
        <a:srcRect/>
        <a:stretch>
          <a:fillRect/>
        </a:stretch>
      </xdr:blipFill>
      <xdr:spPr bwMode="auto">
        <a:xfrm>
          <a:off x="12439650" y="742692825"/>
          <a:ext cx="198000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19050</xdr:colOff>
      <xdr:row>367</xdr:row>
      <xdr:rowOff>57150</xdr:rowOff>
    </xdr:from>
    <xdr:to>
      <xdr:col>7</xdr:col>
      <xdr:colOff>1999050</xdr:colOff>
      <xdr:row>368</xdr:row>
      <xdr:rowOff>8325</xdr:rowOff>
    </xdr:to>
    <xdr:pic>
      <xdr:nvPicPr>
        <xdr:cNvPr id="377" name="Obraz 376">
          <a:extLst>
            <a:ext uri="{FF2B5EF4-FFF2-40B4-BE49-F238E27FC236}">
              <a16:creationId xmlns:a16="http://schemas.microsoft.com/office/drawing/2014/main" id="{153399C2-0E32-A3AC-729E-CC7B153ED969}"/>
            </a:ext>
          </a:extLst>
        </xdr:cNvPr>
        <xdr:cNvPicPr>
          <a:picLocks noChangeAspect="1" noChangeArrowheads="1"/>
        </xdr:cNvPicPr>
      </xdr:nvPicPr>
      <xdr:blipFill>
        <a:blip xmlns:r="http://schemas.openxmlformats.org/officeDocument/2006/relationships" r:embed="rId301">
          <a:extLst>
            <a:ext uri="{28A0092B-C50C-407E-A947-70E740481C1C}">
              <a14:useLocalDpi xmlns:a14="http://schemas.microsoft.com/office/drawing/2010/main" val="0"/>
            </a:ext>
          </a:extLst>
        </a:blip>
        <a:srcRect/>
        <a:stretch>
          <a:fillRect/>
        </a:stretch>
      </xdr:blipFill>
      <xdr:spPr bwMode="auto">
        <a:xfrm>
          <a:off x="12420600" y="744740700"/>
          <a:ext cx="198000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47625</xdr:colOff>
      <xdr:row>368</xdr:row>
      <xdr:rowOff>38100</xdr:rowOff>
    </xdr:from>
    <xdr:to>
      <xdr:col>7</xdr:col>
      <xdr:colOff>2027625</xdr:colOff>
      <xdr:row>368</xdr:row>
      <xdr:rowOff>2018100</xdr:rowOff>
    </xdr:to>
    <xdr:pic>
      <xdr:nvPicPr>
        <xdr:cNvPr id="378" name="Obraz 377">
          <a:extLst>
            <a:ext uri="{FF2B5EF4-FFF2-40B4-BE49-F238E27FC236}">
              <a16:creationId xmlns:a16="http://schemas.microsoft.com/office/drawing/2014/main" id="{48959629-7B66-6D89-2DD9-06A88078354C}"/>
            </a:ext>
          </a:extLst>
        </xdr:cNvPr>
        <xdr:cNvPicPr>
          <a:picLocks noChangeAspect="1" noChangeArrowheads="1"/>
        </xdr:cNvPicPr>
      </xdr:nvPicPr>
      <xdr:blipFill>
        <a:blip xmlns:r="http://schemas.openxmlformats.org/officeDocument/2006/relationships" r:embed="rId302">
          <a:extLst>
            <a:ext uri="{28A0092B-C50C-407E-A947-70E740481C1C}">
              <a14:useLocalDpi xmlns:a14="http://schemas.microsoft.com/office/drawing/2010/main" val="0"/>
            </a:ext>
          </a:extLst>
        </a:blip>
        <a:srcRect/>
        <a:stretch>
          <a:fillRect/>
        </a:stretch>
      </xdr:blipFill>
      <xdr:spPr bwMode="auto">
        <a:xfrm>
          <a:off x="12449175" y="746750475"/>
          <a:ext cx="198000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57150</xdr:colOff>
      <xdr:row>369</xdr:row>
      <xdr:rowOff>28575</xdr:rowOff>
    </xdr:from>
    <xdr:to>
      <xdr:col>7</xdr:col>
      <xdr:colOff>2037150</xdr:colOff>
      <xdr:row>369</xdr:row>
      <xdr:rowOff>2008575</xdr:rowOff>
    </xdr:to>
    <xdr:pic>
      <xdr:nvPicPr>
        <xdr:cNvPr id="379" name="Obraz 378">
          <a:extLst>
            <a:ext uri="{FF2B5EF4-FFF2-40B4-BE49-F238E27FC236}">
              <a16:creationId xmlns:a16="http://schemas.microsoft.com/office/drawing/2014/main" id="{3ED0579D-86E4-4A45-18DD-7F2D5B8BA046}"/>
            </a:ext>
          </a:extLst>
        </xdr:cNvPr>
        <xdr:cNvPicPr>
          <a:picLocks noChangeAspect="1" noChangeArrowheads="1"/>
        </xdr:cNvPicPr>
      </xdr:nvPicPr>
      <xdr:blipFill>
        <a:blip xmlns:r="http://schemas.openxmlformats.org/officeDocument/2006/relationships" r:embed="rId303">
          <a:extLst>
            <a:ext uri="{28A0092B-C50C-407E-A947-70E740481C1C}">
              <a14:useLocalDpi xmlns:a14="http://schemas.microsoft.com/office/drawing/2010/main" val="0"/>
            </a:ext>
          </a:extLst>
        </a:blip>
        <a:srcRect/>
        <a:stretch>
          <a:fillRect/>
        </a:stretch>
      </xdr:blipFill>
      <xdr:spPr bwMode="auto">
        <a:xfrm>
          <a:off x="12458700" y="748769775"/>
          <a:ext cx="198000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38100</xdr:colOff>
      <xdr:row>370</xdr:row>
      <xdr:rowOff>28575</xdr:rowOff>
    </xdr:from>
    <xdr:to>
      <xdr:col>7</xdr:col>
      <xdr:colOff>2018100</xdr:colOff>
      <xdr:row>370</xdr:row>
      <xdr:rowOff>2008575</xdr:rowOff>
    </xdr:to>
    <xdr:pic>
      <xdr:nvPicPr>
        <xdr:cNvPr id="380" name="Obraz 379">
          <a:extLst>
            <a:ext uri="{FF2B5EF4-FFF2-40B4-BE49-F238E27FC236}">
              <a16:creationId xmlns:a16="http://schemas.microsoft.com/office/drawing/2014/main" id="{4632EAD7-3140-1EF6-770F-6CF7AC266E04}"/>
            </a:ext>
          </a:extLst>
        </xdr:cNvPr>
        <xdr:cNvPicPr>
          <a:picLocks noChangeAspect="1" noChangeArrowheads="1"/>
        </xdr:cNvPicPr>
      </xdr:nvPicPr>
      <xdr:blipFill>
        <a:blip xmlns:r="http://schemas.openxmlformats.org/officeDocument/2006/relationships" r:embed="rId304">
          <a:extLst>
            <a:ext uri="{28A0092B-C50C-407E-A947-70E740481C1C}">
              <a14:useLocalDpi xmlns:a14="http://schemas.microsoft.com/office/drawing/2010/main" val="0"/>
            </a:ext>
          </a:extLst>
        </a:blip>
        <a:srcRect/>
        <a:stretch>
          <a:fillRect/>
        </a:stretch>
      </xdr:blipFill>
      <xdr:spPr bwMode="auto">
        <a:xfrm>
          <a:off x="12439650" y="750798600"/>
          <a:ext cx="198000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47625</xdr:colOff>
      <xdr:row>371</xdr:row>
      <xdr:rowOff>19050</xdr:rowOff>
    </xdr:from>
    <xdr:to>
      <xdr:col>7</xdr:col>
      <xdr:colOff>2019300</xdr:colOff>
      <xdr:row>371</xdr:row>
      <xdr:rowOff>1999050</xdr:rowOff>
    </xdr:to>
    <xdr:pic>
      <xdr:nvPicPr>
        <xdr:cNvPr id="381" name="Obraz 380">
          <a:extLst>
            <a:ext uri="{FF2B5EF4-FFF2-40B4-BE49-F238E27FC236}">
              <a16:creationId xmlns:a16="http://schemas.microsoft.com/office/drawing/2014/main" id="{5D64A1C1-FDF5-D67E-CB41-4D01F8AAA154}"/>
            </a:ext>
          </a:extLst>
        </xdr:cNvPr>
        <xdr:cNvPicPr>
          <a:picLocks noChangeAspect="1" noChangeArrowheads="1"/>
        </xdr:cNvPicPr>
      </xdr:nvPicPr>
      <xdr:blipFill>
        <a:blip xmlns:r="http://schemas.openxmlformats.org/officeDocument/2006/relationships" r:embed="rId305">
          <a:extLst>
            <a:ext uri="{28A0092B-C50C-407E-A947-70E740481C1C}">
              <a14:useLocalDpi xmlns:a14="http://schemas.microsoft.com/office/drawing/2010/main" val="0"/>
            </a:ext>
          </a:extLst>
        </a:blip>
        <a:srcRect/>
        <a:stretch>
          <a:fillRect/>
        </a:stretch>
      </xdr:blipFill>
      <xdr:spPr bwMode="auto">
        <a:xfrm>
          <a:off x="12449175" y="752817900"/>
          <a:ext cx="1971675"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38100</xdr:colOff>
      <xdr:row>372</xdr:row>
      <xdr:rowOff>38100</xdr:rowOff>
    </xdr:from>
    <xdr:to>
      <xdr:col>7</xdr:col>
      <xdr:colOff>2018100</xdr:colOff>
      <xdr:row>372</xdr:row>
      <xdr:rowOff>2018100</xdr:rowOff>
    </xdr:to>
    <xdr:pic>
      <xdr:nvPicPr>
        <xdr:cNvPr id="382" name="Obraz 381">
          <a:extLst>
            <a:ext uri="{FF2B5EF4-FFF2-40B4-BE49-F238E27FC236}">
              <a16:creationId xmlns:a16="http://schemas.microsoft.com/office/drawing/2014/main" id="{2441D06E-02D7-D7CD-AB6D-10A7B4B6BADF}"/>
            </a:ext>
          </a:extLst>
        </xdr:cNvPr>
        <xdr:cNvPicPr>
          <a:picLocks noChangeAspect="1" noChangeArrowheads="1"/>
        </xdr:cNvPicPr>
      </xdr:nvPicPr>
      <xdr:blipFill>
        <a:blip xmlns:r="http://schemas.openxmlformats.org/officeDocument/2006/relationships" r:embed="rId306">
          <a:extLst>
            <a:ext uri="{28A0092B-C50C-407E-A947-70E740481C1C}">
              <a14:useLocalDpi xmlns:a14="http://schemas.microsoft.com/office/drawing/2010/main" val="0"/>
            </a:ext>
          </a:extLst>
        </a:blip>
        <a:srcRect/>
        <a:stretch>
          <a:fillRect/>
        </a:stretch>
      </xdr:blipFill>
      <xdr:spPr bwMode="auto">
        <a:xfrm>
          <a:off x="12439650" y="754865775"/>
          <a:ext cx="198000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47625</xdr:colOff>
      <xdr:row>373</xdr:row>
      <xdr:rowOff>38100</xdr:rowOff>
    </xdr:from>
    <xdr:to>
      <xdr:col>7</xdr:col>
      <xdr:colOff>2027625</xdr:colOff>
      <xdr:row>373</xdr:row>
      <xdr:rowOff>2018100</xdr:rowOff>
    </xdr:to>
    <xdr:pic>
      <xdr:nvPicPr>
        <xdr:cNvPr id="383" name="Obraz 382">
          <a:extLst>
            <a:ext uri="{FF2B5EF4-FFF2-40B4-BE49-F238E27FC236}">
              <a16:creationId xmlns:a16="http://schemas.microsoft.com/office/drawing/2014/main" id="{408B69DF-CAE7-61EB-FEAB-E2D7F063A7CB}"/>
            </a:ext>
          </a:extLst>
        </xdr:cNvPr>
        <xdr:cNvPicPr>
          <a:picLocks noChangeAspect="1" noChangeArrowheads="1"/>
        </xdr:cNvPicPr>
      </xdr:nvPicPr>
      <xdr:blipFill>
        <a:blip xmlns:r="http://schemas.openxmlformats.org/officeDocument/2006/relationships" r:embed="rId307">
          <a:extLst>
            <a:ext uri="{28A0092B-C50C-407E-A947-70E740481C1C}">
              <a14:useLocalDpi xmlns:a14="http://schemas.microsoft.com/office/drawing/2010/main" val="0"/>
            </a:ext>
          </a:extLst>
        </a:blip>
        <a:srcRect/>
        <a:stretch>
          <a:fillRect/>
        </a:stretch>
      </xdr:blipFill>
      <xdr:spPr bwMode="auto">
        <a:xfrm>
          <a:off x="12449175" y="756894600"/>
          <a:ext cx="198000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47625</xdr:colOff>
      <xdr:row>374</xdr:row>
      <xdr:rowOff>38100</xdr:rowOff>
    </xdr:from>
    <xdr:to>
      <xdr:col>7</xdr:col>
      <xdr:colOff>2027625</xdr:colOff>
      <xdr:row>374</xdr:row>
      <xdr:rowOff>2018100</xdr:rowOff>
    </xdr:to>
    <xdr:pic>
      <xdr:nvPicPr>
        <xdr:cNvPr id="384" name="Obraz 383">
          <a:extLst>
            <a:ext uri="{FF2B5EF4-FFF2-40B4-BE49-F238E27FC236}">
              <a16:creationId xmlns:a16="http://schemas.microsoft.com/office/drawing/2014/main" id="{20B47A30-2247-072C-9555-4500E98EDDA3}"/>
            </a:ext>
          </a:extLst>
        </xdr:cNvPr>
        <xdr:cNvPicPr>
          <a:picLocks noChangeAspect="1" noChangeArrowheads="1"/>
        </xdr:cNvPicPr>
      </xdr:nvPicPr>
      <xdr:blipFill>
        <a:blip xmlns:r="http://schemas.openxmlformats.org/officeDocument/2006/relationships" r:embed="rId307">
          <a:extLst>
            <a:ext uri="{28A0092B-C50C-407E-A947-70E740481C1C}">
              <a14:useLocalDpi xmlns:a14="http://schemas.microsoft.com/office/drawing/2010/main" val="0"/>
            </a:ext>
          </a:extLst>
        </a:blip>
        <a:srcRect/>
        <a:stretch>
          <a:fillRect/>
        </a:stretch>
      </xdr:blipFill>
      <xdr:spPr bwMode="auto">
        <a:xfrm>
          <a:off x="12449175" y="758923425"/>
          <a:ext cx="198000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47625</xdr:colOff>
      <xdr:row>375</xdr:row>
      <xdr:rowOff>28575</xdr:rowOff>
    </xdr:from>
    <xdr:to>
      <xdr:col>7</xdr:col>
      <xdr:colOff>2027625</xdr:colOff>
      <xdr:row>375</xdr:row>
      <xdr:rowOff>2008575</xdr:rowOff>
    </xdr:to>
    <xdr:pic>
      <xdr:nvPicPr>
        <xdr:cNvPr id="385" name="Obraz 384">
          <a:extLst>
            <a:ext uri="{FF2B5EF4-FFF2-40B4-BE49-F238E27FC236}">
              <a16:creationId xmlns:a16="http://schemas.microsoft.com/office/drawing/2014/main" id="{035983E8-21D8-DBFA-CD69-EF1FB910FEF0}"/>
            </a:ext>
          </a:extLst>
        </xdr:cNvPr>
        <xdr:cNvPicPr>
          <a:picLocks noChangeAspect="1" noChangeArrowheads="1"/>
        </xdr:cNvPicPr>
      </xdr:nvPicPr>
      <xdr:blipFill>
        <a:blip xmlns:r="http://schemas.openxmlformats.org/officeDocument/2006/relationships" r:embed="rId308">
          <a:extLst>
            <a:ext uri="{28A0092B-C50C-407E-A947-70E740481C1C}">
              <a14:useLocalDpi xmlns:a14="http://schemas.microsoft.com/office/drawing/2010/main" val="0"/>
            </a:ext>
          </a:extLst>
        </a:blip>
        <a:srcRect/>
        <a:stretch>
          <a:fillRect/>
        </a:stretch>
      </xdr:blipFill>
      <xdr:spPr bwMode="auto">
        <a:xfrm>
          <a:off x="12449175" y="760942725"/>
          <a:ext cx="198000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38100</xdr:colOff>
      <xdr:row>376</xdr:row>
      <xdr:rowOff>28575</xdr:rowOff>
    </xdr:from>
    <xdr:to>
      <xdr:col>7</xdr:col>
      <xdr:colOff>2018100</xdr:colOff>
      <xdr:row>376</xdr:row>
      <xdr:rowOff>2008575</xdr:rowOff>
    </xdr:to>
    <xdr:pic>
      <xdr:nvPicPr>
        <xdr:cNvPr id="386" name="Obraz 385">
          <a:extLst>
            <a:ext uri="{FF2B5EF4-FFF2-40B4-BE49-F238E27FC236}">
              <a16:creationId xmlns:a16="http://schemas.microsoft.com/office/drawing/2014/main" id="{0F79224F-95E1-4DEB-EA9A-AF41E0E8C17B}"/>
            </a:ext>
          </a:extLst>
        </xdr:cNvPr>
        <xdr:cNvPicPr>
          <a:picLocks noChangeAspect="1" noChangeArrowheads="1"/>
        </xdr:cNvPicPr>
      </xdr:nvPicPr>
      <xdr:blipFill>
        <a:blip xmlns:r="http://schemas.openxmlformats.org/officeDocument/2006/relationships" r:embed="rId309">
          <a:extLst>
            <a:ext uri="{28A0092B-C50C-407E-A947-70E740481C1C}">
              <a14:useLocalDpi xmlns:a14="http://schemas.microsoft.com/office/drawing/2010/main" val="0"/>
            </a:ext>
          </a:extLst>
        </a:blip>
        <a:srcRect/>
        <a:stretch>
          <a:fillRect/>
        </a:stretch>
      </xdr:blipFill>
      <xdr:spPr bwMode="auto">
        <a:xfrm>
          <a:off x="12439650" y="762971550"/>
          <a:ext cx="198000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57150</xdr:colOff>
      <xdr:row>377</xdr:row>
      <xdr:rowOff>247650</xdr:rowOff>
    </xdr:from>
    <xdr:to>
      <xdr:col>7</xdr:col>
      <xdr:colOff>2037150</xdr:colOff>
      <xdr:row>377</xdr:row>
      <xdr:rowOff>1822769</xdr:rowOff>
    </xdr:to>
    <xdr:pic>
      <xdr:nvPicPr>
        <xdr:cNvPr id="387" name="Obraz 386">
          <a:extLst>
            <a:ext uri="{FF2B5EF4-FFF2-40B4-BE49-F238E27FC236}">
              <a16:creationId xmlns:a16="http://schemas.microsoft.com/office/drawing/2014/main" id="{F18541ED-1F93-78D4-CD4C-7420B4A23A58}"/>
            </a:ext>
          </a:extLst>
        </xdr:cNvPr>
        <xdr:cNvPicPr>
          <a:picLocks noChangeAspect="1" noChangeArrowheads="1"/>
        </xdr:cNvPicPr>
      </xdr:nvPicPr>
      <xdr:blipFill>
        <a:blip xmlns:r="http://schemas.openxmlformats.org/officeDocument/2006/relationships" r:embed="rId310" cstate="print">
          <a:extLst>
            <a:ext uri="{28A0092B-C50C-407E-A947-70E740481C1C}">
              <a14:useLocalDpi xmlns:a14="http://schemas.microsoft.com/office/drawing/2010/main" val="0"/>
            </a:ext>
          </a:extLst>
        </a:blip>
        <a:srcRect/>
        <a:stretch>
          <a:fillRect/>
        </a:stretch>
      </xdr:blipFill>
      <xdr:spPr bwMode="auto">
        <a:xfrm>
          <a:off x="12458700" y="765219450"/>
          <a:ext cx="1980000" cy="15751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38100</xdr:colOff>
      <xdr:row>378</xdr:row>
      <xdr:rowOff>381000</xdr:rowOff>
    </xdr:from>
    <xdr:to>
      <xdr:col>7</xdr:col>
      <xdr:colOff>2018100</xdr:colOff>
      <xdr:row>378</xdr:row>
      <xdr:rowOff>1529400</xdr:rowOff>
    </xdr:to>
    <xdr:pic>
      <xdr:nvPicPr>
        <xdr:cNvPr id="388" name="Obraz 387">
          <a:extLst>
            <a:ext uri="{FF2B5EF4-FFF2-40B4-BE49-F238E27FC236}">
              <a16:creationId xmlns:a16="http://schemas.microsoft.com/office/drawing/2014/main" id="{D31D4333-0CAC-B455-30B5-F1FA227DAAC8}"/>
            </a:ext>
          </a:extLst>
        </xdr:cNvPr>
        <xdr:cNvPicPr>
          <a:picLocks noChangeAspect="1" noChangeArrowheads="1"/>
        </xdr:cNvPicPr>
      </xdr:nvPicPr>
      <xdr:blipFill>
        <a:blip xmlns:r="http://schemas.openxmlformats.org/officeDocument/2006/relationships" r:embed="rId311" cstate="print">
          <a:extLst>
            <a:ext uri="{28A0092B-C50C-407E-A947-70E740481C1C}">
              <a14:useLocalDpi xmlns:a14="http://schemas.microsoft.com/office/drawing/2010/main" val="0"/>
            </a:ext>
          </a:extLst>
        </a:blip>
        <a:srcRect/>
        <a:stretch>
          <a:fillRect/>
        </a:stretch>
      </xdr:blipFill>
      <xdr:spPr bwMode="auto">
        <a:xfrm>
          <a:off x="12439650" y="767381625"/>
          <a:ext cx="1980000" cy="114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57150</xdr:colOff>
      <xdr:row>379</xdr:row>
      <xdr:rowOff>66675</xdr:rowOff>
    </xdr:from>
    <xdr:to>
      <xdr:col>7</xdr:col>
      <xdr:colOff>2037150</xdr:colOff>
      <xdr:row>379</xdr:row>
      <xdr:rowOff>1963614</xdr:rowOff>
    </xdr:to>
    <xdr:pic>
      <xdr:nvPicPr>
        <xdr:cNvPr id="389" name="Obraz 388">
          <a:extLst>
            <a:ext uri="{FF2B5EF4-FFF2-40B4-BE49-F238E27FC236}">
              <a16:creationId xmlns:a16="http://schemas.microsoft.com/office/drawing/2014/main" id="{680D69EC-7BC3-1E1E-62E9-D2F4C632314D}"/>
            </a:ext>
          </a:extLst>
        </xdr:cNvPr>
        <xdr:cNvPicPr>
          <a:picLocks noChangeAspect="1" noChangeArrowheads="1"/>
        </xdr:cNvPicPr>
      </xdr:nvPicPr>
      <xdr:blipFill>
        <a:blip xmlns:r="http://schemas.openxmlformats.org/officeDocument/2006/relationships" r:embed="rId312" cstate="print">
          <a:extLst>
            <a:ext uri="{28A0092B-C50C-407E-A947-70E740481C1C}">
              <a14:useLocalDpi xmlns:a14="http://schemas.microsoft.com/office/drawing/2010/main" val="0"/>
            </a:ext>
          </a:extLst>
        </a:blip>
        <a:srcRect/>
        <a:stretch>
          <a:fillRect/>
        </a:stretch>
      </xdr:blipFill>
      <xdr:spPr bwMode="auto">
        <a:xfrm>
          <a:off x="12458700" y="769096125"/>
          <a:ext cx="1980000" cy="18969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38100</xdr:colOff>
      <xdr:row>380</xdr:row>
      <xdr:rowOff>361950</xdr:rowOff>
    </xdr:from>
    <xdr:to>
      <xdr:col>7</xdr:col>
      <xdr:colOff>2018100</xdr:colOff>
      <xdr:row>380</xdr:row>
      <xdr:rowOff>1501350</xdr:rowOff>
    </xdr:to>
    <xdr:pic>
      <xdr:nvPicPr>
        <xdr:cNvPr id="390" name="Obraz 389">
          <a:extLst>
            <a:ext uri="{FF2B5EF4-FFF2-40B4-BE49-F238E27FC236}">
              <a16:creationId xmlns:a16="http://schemas.microsoft.com/office/drawing/2014/main" id="{10DDC041-9AE3-A772-2141-FAE509D81F9E}"/>
            </a:ext>
          </a:extLst>
        </xdr:cNvPr>
        <xdr:cNvPicPr>
          <a:picLocks noChangeAspect="1" noChangeArrowheads="1"/>
        </xdr:cNvPicPr>
      </xdr:nvPicPr>
      <xdr:blipFill>
        <a:blip xmlns:r="http://schemas.openxmlformats.org/officeDocument/2006/relationships" r:embed="rId313" cstate="print">
          <a:extLst>
            <a:ext uri="{28A0092B-C50C-407E-A947-70E740481C1C}">
              <a14:useLocalDpi xmlns:a14="http://schemas.microsoft.com/office/drawing/2010/main" val="0"/>
            </a:ext>
          </a:extLst>
        </a:blip>
        <a:srcRect/>
        <a:stretch>
          <a:fillRect/>
        </a:stretch>
      </xdr:blipFill>
      <xdr:spPr bwMode="auto">
        <a:xfrm>
          <a:off x="12439650" y="771420225"/>
          <a:ext cx="1980000" cy="113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47625</xdr:colOff>
      <xdr:row>381</xdr:row>
      <xdr:rowOff>38100</xdr:rowOff>
    </xdr:from>
    <xdr:to>
      <xdr:col>7</xdr:col>
      <xdr:colOff>2027625</xdr:colOff>
      <xdr:row>381</xdr:row>
      <xdr:rowOff>2018100</xdr:rowOff>
    </xdr:to>
    <xdr:pic>
      <xdr:nvPicPr>
        <xdr:cNvPr id="391" name="Obraz 390">
          <a:extLst>
            <a:ext uri="{FF2B5EF4-FFF2-40B4-BE49-F238E27FC236}">
              <a16:creationId xmlns:a16="http://schemas.microsoft.com/office/drawing/2014/main" id="{EABC30B2-4F4F-031E-6C2B-9E5738E2D1CF}"/>
            </a:ext>
          </a:extLst>
        </xdr:cNvPr>
        <xdr:cNvPicPr>
          <a:picLocks noChangeAspect="1" noChangeArrowheads="1"/>
        </xdr:cNvPicPr>
      </xdr:nvPicPr>
      <xdr:blipFill>
        <a:blip xmlns:r="http://schemas.openxmlformats.org/officeDocument/2006/relationships" r:embed="rId314" cstate="print">
          <a:extLst>
            <a:ext uri="{28A0092B-C50C-407E-A947-70E740481C1C}">
              <a14:useLocalDpi xmlns:a14="http://schemas.microsoft.com/office/drawing/2010/main" val="0"/>
            </a:ext>
          </a:extLst>
        </a:blip>
        <a:srcRect/>
        <a:stretch>
          <a:fillRect/>
        </a:stretch>
      </xdr:blipFill>
      <xdr:spPr bwMode="auto">
        <a:xfrm>
          <a:off x="12449175" y="773125200"/>
          <a:ext cx="198000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47625</xdr:colOff>
      <xdr:row>382</xdr:row>
      <xdr:rowOff>209551</xdr:rowOff>
    </xdr:from>
    <xdr:to>
      <xdr:col>7</xdr:col>
      <xdr:colOff>2027625</xdr:colOff>
      <xdr:row>382</xdr:row>
      <xdr:rowOff>1780980</xdr:rowOff>
    </xdr:to>
    <xdr:pic>
      <xdr:nvPicPr>
        <xdr:cNvPr id="392" name="Obraz 391">
          <a:extLst>
            <a:ext uri="{FF2B5EF4-FFF2-40B4-BE49-F238E27FC236}">
              <a16:creationId xmlns:a16="http://schemas.microsoft.com/office/drawing/2014/main" id="{1B786182-EEFB-1C1F-D094-33FEE435E766}"/>
            </a:ext>
          </a:extLst>
        </xdr:cNvPr>
        <xdr:cNvPicPr>
          <a:picLocks noChangeAspect="1" noChangeArrowheads="1"/>
        </xdr:cNvPicPr>
      </xdr:nvPicPr>
      <xdr:blipFill>
        <a:blip xmlns:r="http://schemas.openxmlformats.org/officeDocument/2006/relationships" r:embed="rId315" cstate="print">
          <a:extLst>
            <a:ext uri="{28A0092B-C50C-407E-A947-70E740481C1C}">
              <a14:useLocalDpi xmlns:a14="http://schemas.microsoft.com/office/drawing/2010/main" val="0"/>
            </a:ext>
          </a:extLst>
        </a:blip>
        <a:srcRect/>
        <a:stretch>
          <a:fillRect/>
        </a:stretch>
      </xdr:blipFill>
      <xdr:spPr bwMode="auto">
        <a:xfrm>
          <a:off x="12449175" y="775325476"/>
          <a:ext cx="1980000" cy="15714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19050</xdr:colOff>
      <xdr:row>383</xdr:row>
      <xdr:rowOff>28575</xdr:rowOff>
    </xdr:from>
    <xdr:to>
      <xdr:col>7</xdr:col>
      <xdr:colOff>1999050</xdr:colOff>
      <xdr:row>383</xdr:row>
      <xdr:rowOff>2008575</xdr:rowOff>
    </xdr:to>
    <xdr:pic>
      <xdr:nvPicPr>
        <xdr:cNvPr id="393" name="Obraz 392">
          <a:extLst>
            <a:ext uri="{FF2B5EF4-FFF2-40B4-BE49-F238E27FC236}">
              <a16:creationId xmlns:a16="http://schemas.microsoft.com/office/drawing/2014/main" id="{00AA08C2-4C3C-308D-79F2-690F0A5A1F61}"/>
            </a:ext>
          </a:extLst>
        </xdr:cNvPr>
        <xdr:cNvPicPr>
          <a:picLocks noChangeAspect="1" noChangeArrowheads="1"/>
        </xdr:cNvPicPr>
      </xdr:nvPicPr>
      <xdr:blipFill>
        <a:blip xmlns:r="http://schemas.openxmlformats.org/officeDocument/2006/relationships" r:embed="rId316" cstate="print">
          <a:extLst>
            <a:ext uri="{28A0092B-C50C-407E-A947-70E740481C1C}">
              <a14:useLocalDpi xmlns:a14="http://schemas.microsoft.com/office/drawing/2010/main" val="0"/>
            </a:ext>
          </a:extLst>
        </a:blip>
        <a:srcRect/>
        <a:stretch>
          <a:fillRect/>
        </a:stretch>
      </xdr:blipFill>
      <xdr:spPr bwMode="auto">
        <a:xfrm>
          <a:off x="12420600" y="777173325"/>
          <a:ext cx="198000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57150</xdr:colOff>
      <xdr:row>384</xdr:row>
      <xdr:rowOff>28575</xdr:rowOff>
    </xdr:from>
    <xdr:to>
      <xdr:col>7</xdr:col>
      <xdr:colOff>2037150</xdr:colOff>
      <xdr:row>384</xdr:row>
      <xdr:rowOff>2008575</xdr:rowOff>
    </xdr:to>
    <xdr:pic>
      <xdr:nvPicPr>
        <xdr:cNvPr id="394" name="Obraz 393">
          <a:extLst>
            <a:ext uri="{FF2B5EF4-FFF2-40B4-BE49-F238E27FC236}">
              <a16:creationId xmlns:a16="http://schemas.microsoft.com/office/drawing/2014/main" id="{AAE5C940-DDFC-D745-F8A6-5E3274A87BBA}"/>
            </a:ext>
          </a:extLst>
        </xdr:cNvPr>
        <xdr:cNvPicPr>
          <a:picLocks noChangeAspect="1" noChangeArrowheads="1"/>
        </xdr:cNvPicPr>
      </xdr:nvPicPr>
      <xdr:blipFill>
        <a:blip xmlns:r="http://schemas.openxmlformats.org/officeDocument/2006/relationships" r:embed="rId317" cstate="print">
          <a:extLst>
            <a:ext uri="{28A0092B-C50C-407E-A947-70E740481C1C}">
              <a14:useLocalDpi xmlns:a14="http://schemas.microsoft.com/office/drawing/2010/main" val="0"/>
            </a:ext>
          </a:extLst>
        </a:blip>
        <a:srcRect/>
        <a:stretch>
          <a:fillRect/>
        </a:stretch>
      </xdr:blipFill>
      <xdr:spPr bwMode="auto">
        <a:xfrm>
          <a:off x="12458700" y="779202150"/>
          <a:ext cx="198000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47625</xdr:colOff>
      <xdr:row>385</xdr:row>
      <xdr:rowOff>19050</xdr:rowOff>
    </xdr:from>
    <xdr:to>
      <xdr:col>7</xdr:col>
      <xdr:colOff>2027625</xdr:colOff>
      <xdr:row>385</xdr:row>
      <xdr:rowOff>1999050</xdr:rowOff>
    </xdr:to>
    <xdr:pic>
      <xdr:nvPicPr>
        <xdr:cNvPr id="395" name="Obraz 394">
          <a:extLst>
            <a:ext uri="{FF2B5EF4-FFF2-40B4-BE49-F238E27FC236}">
              <a16:creationId xmlns:a16="http://schemas.microsoft.com/office/drawing/2014/main" id="{466F20CF-4F1E-16AD-3BC8-1053CB1C7FB6}"/>
            </a:ext>
          </a:extLst>
        </xdr:cNvPr>
        <xdr:cNvPicPr>
          <a:picLocks noChangeAspect="1" noChangeArrowheads="1"/>
        </xdr:cNvPicPr>
      </xdr:nvPicPr>
      <xdr:blipFill>
        <a:blip xmlns:r="http://schemas.openxmlformats.org/officeDocument/2006/relationships" r:embed="rId318" cstate="print">
          <a:extLst>
            <a:ext uri="{28A0092B-C50C-407E-A947-70E740481C1C}">
              <a14:useLocalDpi xmlns:a14="http://schemas.microsoft.com/office/drawing/2010/main" val="0"/>
            </a:ext>
          </a:extLst>
        </a:blip>
        <a:srcRect/>
        <a:stretch>
          <a:fillRect/>
        </a:stretch>
      </xdr:blipFill>
      <xdr:spPr bwMode="auto">
        <a:xfrm>
          <a:off x="12449175" y="781221450"/>
          <a:ext cx="198000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386</xdr:row>
      <xdr:rowOff>28575</xdr:rowOff>
    </xdr:from>
    <xdr:to>
      <xdr:col>7</xdr:col>
      <xdr:colOff>2046675</xdr:colOff>
      <xdr:row>386</xdr:row>
      <xdr:rowOff>2008575</xdr:rowOff>
    </xdr:to>
    <xdr:pic>
      <xdr:nvPicPr>
        <xdr:cNvPr id="396" name="Obraz 395">
          <a:extLst>
            <a:ext uri="{FF2B5EF4-FFF2-40B4-BE49-F238E27FC236}">
              <a16:creationId xmlns:a16="http://schemas.microsoft.com/office/drawing/2014/main" id="{6EF13FEA-9BF3-B369-5FD0-8956BD2B12F6}"/>
            </a:ext>
          </a:extLst>
        </xdr:cNvPr>
        <xdr:cNvPicPr>
          <a:picLocks noChangeAspect="1" noChangeArrowheads="1"/>
        </xdr:cNvPicPr>
      </xdr:nvPicPr>
      <xdr:blipFill>
        <a:blip xmlns:r="http://schemas.openxmlformats.org/officeDocument/2006/relationships" r:embed="rId319" cstate="print">
          <a:extLst>
            <a:ext uri="{28A0092B-C50C-407E-A947-70E740481C1C}">
              <a14:useLocalDpi xmlns:a14="http://schemas.microsoft.com/office/drawing/2010/main" val="0"/>
            </a:ext>
          </a:extLst>
        </a:blip>
        <a:srcRect/>
        <a:stretch>
          <a:fillRect/>
        </a:stretch>
      </xdr:blipFill>
      <xdr:spPr bwMode="auto">
        <a:xfrm>
          <a:off x="12468225" y="783259800"/>
          <a:ext cx="198000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114300</xdr:colOff>
      <xdr:row>387</xdr:row>
      <xdr:rowOff>19051</xdr:rowOff>
    </xdr:from>
    <xdr:to>
      <xdr:col>7</xdr:col>
      <xdr:colOff>1975500</xdr:colOff>
      <xdr:row>387</xdr:row>
      <xdr:rowOff>1999051</xdr:rowOff>
    </xdr:to>
    <xdr:pic>
      <xdr:nvPicPr>
        <xdr:cNvPr id="397" name="Obraz 396">
          <a:extLst>
            <a:ext uri="{FF2B5EF4-FFF2-40B4-BE49-F238E27FC236}">
              <a16:creationId xmlns:a16="http://schemas.microsoft.com/office/drawing/2014/main" id="{6D6223D6-C8A1-DAEE-1C5B-1C32D46F1D2D}"/>
            </a:ext>
          </a:extLst>
        </xdr:cNvPr>
        <xdr:cNvPicPr>
          <a:picLocks noChangeAspect="1" noChangeArrowheads="1"/>
        </xdr:cNvPicPr>
      </xdr:nvPicPr>
      <xdr:blipFill>
        <a:blip xmlns:r="http://schemas.openxmlformats.org/officeDocument/2006/relationships" r:embed="rId320" cstate="print">
          <a:extLst>
            <a:ext uri="{28A0092B-C50C-407E-A947-70E740481C1C}">
              <a14:useLocalDpi xmlns:a14="http://schemas.microsoft.com/office/drawing/2010/main" val="0"/>
            </a:ext>
          </a:extLst>
        </a:blip>
        <a:srcRect/>
        <a:stretch>
          <a:fillRect/>
        </a:stretch>
      </xdr:blipFill>
      <xdr:spPr bwMode="auto">
        <a:xfrm>
          <a:off x="12515850" y="785279101"/>
          <a:ext cx="186120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47625</xdr:colOff>
      <xdr:row>388</xdr:row>
      <xdr:rowOff>9525</xdr:rowOff>
    </xdr:from>
    <xdr:to>
      <xdr:col>7</xdr:col>
      <xdr:colOff>2027625</xdr:colOff>
      <xdr:row>388</xdr:row>
      <xdr:rowOff>1989525</xdr:rowOff>
    </xdr:to>
    <xdr:pic>
      <xdr:nvPicPr>
        <xdr:cNvPr id="398" name="Obraz 397">
          <a:extLst>
            <a:ext uri="{FF2B5EF4-FFF2-40B4-BE49-F238E27FC236}">
              <a16:creationId xmlns:a16="http://schemas.microsoft.com/office/drawing/2014/main" id="{0AF5CAC1-DF3C-6849-64CB-08ABD32B2D17}"/>
            </a:ext>
          </a:extLst>
        </xdr:cNvPr>
        <xdr:cNvPicPr>
          <a:picLocks noChangeAspect="1" noChangeArrowheads="1"/>
        </xdr:cNvPicPr>
      </xdr:nvPicPr>
      <xdr:blipFill>
        <a:blip xmlns:r="http://schemas.openxmlformats.org/officeDocument/2006/relationships" r:embed="rId321" cstate="print">
          <a:extLst>
            <a:ext uri="{28A0092B-C50C-407E-A947-70E740481C1C}">
              <a14:useLocalDpi xmlns:a14="http://schemas.microsoft.com/office/drawing/2010/main" val="0"/>
            </a:ext>
          </a:extLst>
        </a:blip>
        <a:srcRect/>
        <a:stretch>
          <a:fillRect/>
        </a:stretch>
      </xdr:blipFill>
      <xdr:spPr bwMode="auto">
        <a:xfrm>
          <a:off x="12449175" y="787298400"/>
          <a:ext cx="198000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47625</xdr:colOff>
      <xdr:row>389</xdr:row>
      <xdr:rowOff>19050</xdr:rowOff>
    </xdr:from>
    <xdr:to>
      <xdr:col>7</xdr:col>
      <xdr:colOff>1955625</xdr:colOff>
      <xdr:row>389</xdr:row>
      <xdr:rowOff>1927050</xdr:rowOff>
    </xdr:to>
    <xdr:pic>
      <xdr:nvPicPr>
        <xdr:cNvPr id="399" name="Obraz 398">
          <a:extLst>
            <a:ext uri="{FF2B5EF4-FFF2-40B4-BE49-F238E27FC236}">
              <a16:creationId xmlns:a16="http://schemas.microsoft.com/office/drawing/2014/main" id="{7C1D425C-FDDC-0650-4374-7A9716C85CA8}"/>
            </a:ext>
          </a:extLst>
        </xdr:cNvPr>
        <xdr:cNvPicPr>
          <a:picLocks noChangeAspect="1" noChangeArrowheads="1"/>
        </xdr:cNvPicPr>
      </xdr:nvPicPr>
      <xdr:blipFill>
        <a:blip xmlns:r="http://schemas.openxmlformats.org/officeDocument/2006/relationships" r:embed="rId322" cstate="print">
          <a:extLst>
            <a:ext uri="{28A0092B-C50C-407E-A947-70E740481C1C}">
              <a14:useLocalDpi xmlns:a14="http://schemas.microsoft.com/office/drawing/2010/main" val="0"/>
            </a:ext>
          </a:extLst>
        </a:blip>
        <a:srcRect/>
        <a:stretch>
          <a:fillRect/>
        </a:stretch>
      </xdr:blipFill>
      <xdr:spPr bwMode="auto">
        <a:xfrm>
          <a:off x="12449175" y="789336750"/>
          <a:ext cx="1908000"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342900</xdr:colOff>
      <xdr:row>12</xdr:row>
      <xdr:rowOff>600075</xdr:rowOff>
    </xdr:from>
    <xdr:to>
      <xdr:col>8</xdr:col>
      <xdr:colOff>2035161</xdr:colOff>
      <xdr:row>12</xdr:row>
      <xdr:rowOff>1063657</xdr:rowOff>
    </xdr:to>
    <xdr:pic>
      <xdr:nvPicPr>
        <xdr:cNvPr id="400" name="Obraz 399">
          <a:extLst>
            <a:ext uri="{FF2B5EF4-FFF2-40B4-BE49-F238E27FC236}">
              <a16:creationId xmlns:a16="http://schemas.microsoft.com/office/drawing/2014/main" id="{7457137E-AF75-49D7-AD6E-3E5B02385D4D}"/>
            </a:ext>
          </a:extLst>
        </xdr:cNvPr>
        <xdr:cNvPicPr>
          <a:picLocks noChangeAspect="1"/>
        </xdr:cNvPicPr>
      </xdr:nvPicPr>
      <xdr:blipFill>
        <a:blip xmlns:r="http://schemas.openxmlformats.org/officeDocument/2006/relationships" r:embed="rId1"/>
        <a:stretch>
          <a:fillRect/>
        </a:stretch>
      </xdr:blipFill>
      <xdr:spPr>
        <a:xfrm>
          <a:off x="13506450" y="23298150"/>
          <a:ext cx="1692261" cy="463582"/>
        </a:xfrm>
        <a:prstGeom prst="rect">
          <a:avLst/>
        </a:prstGeom>
      </xdr:spPr>
    </xdr:pic>
    <xdr:clientData/>
  </xdr:twoCellAnchor>
  <xdr:twoCellAnchor editAs="oneCell">
    <xdr:from>
      <xdr:col>8</xdr:col>
      <xdr:colOff>47625</xdr:colOff>
      <xdr:row>18</xdr:row>
      <xdr:rowOff>638175</xdr:rowOff>
    </xdr:from>
    <xdr:to>
      <xdr:col>8</xdr:col>
      <xdr:colOff>2207625</xdr:colOff>
      <xdr:row>18</xdr:row>
      <xdr:rowOff>1509454</xdr:rowOff>
    </xdr:to>
    <xdr:pic>
      <xdr:nvPicPr>
        <xdr:cNvPr id="402" name="Obraz 401">
          <a:extLst>
            <a:ext uri="{FF2B5EF4-FFF2-40B4-BE49-F238E27FC236}">
              <a16:creationId xmlns:a16="http://schemas.microsoft.com/office/drawing/2014/main" id="{853FB964-7F15-4371-8CF0-13ACBC813CF2}"/>
            </a:ext>
          </a:extLst>
        </xdr:cNvPr>
        <xdr:cNvPicPr>
          <a:picLocks noChangeAspect="1" noChangeArrowheads="1"/>
        </xdr:cNvPicPr>
      </xdr:nvPicPr>
      <xdr:blipFill>
        <a:blip xmlns:r="http://schemas.openxmlformats.org/officeDocument/2006/relationships" r:embed="rId323" cstate="print">
          <a:extLst>
            <a:ext uri="{28A0092B-C50C-407E-A947-70E740481C1C}">
              <a14:useLocalDpi xmlns:a14="http://schemas.microsoft.com/office/drawing/2010/main" val="0"/>
            </a:ext>
          </a:extLst>
        </a:blip>
        <a:srcRect/>
        <a:stretch>
          <a:fillRect/>
        </a:stretch>
      </xdr:blipFill>
      <xdr:spPr bwMode="auto">
        <a:xfrm>
          <a:off x="13211175" y="35509200"/>
          <a:ext cx="2160000" cy="8712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47625</xdr:colOff>
      <xdr:row>19</xdr:row>
      <xdr:rowOff>638175</xdr:rowOff>
    </xdr:from>
    <xdr:ext cx="2160000" cy="871279"/>
    <xdr:pic>
      <xdr:nvPicPr>
        <xdr:cNvPr id="403" name="Obraz 402">
          <a:extLst>
            <a:ext uri="{FF2B5EF4-FFF2-40B4-BE49-F238E27FC236}">
              <a16:creationId xmlns:a16="http://schemas.microsoft.com/office/drawing/2014/main" id="{F734CA56-CD5D-408E-8239-4E28696046FD}"/>
            </a:ext>
          </a:extLst>
        </xdr:cNvPr>
        <xdr:cNvPicPr>
          <a:picLocks noChangeAspect="1" noChangeArrowheads="1"/>
        </xdr:cNvPicPr>
      </xdr:nvPicPr>
      <xdr:blipFill>
        <a:blip xmlns:r="http://schemas.openxmlformats.org/officeDocument/2006/relationships" r:embed="rId323" cstate="print">
          <a:extLst>
            <a:ext uri="{28A0092B-C50C-407E-A947-70E740481C1C}">
              <a14:useLocalDpi xmlns:a14="http://schemas.microsoft.com/office/drawing/2010/main" val="0"/>
            </a:ext>
          </a:extLst>
        </a:blip>
        <a:srcRect/>
        <a:stretch>
          <a:fillRect/>
        </a:stretch>
      </xdr:blipFill>
      <xdr:spPr bwMode="auto">
        <a:xfrm>
          <a:off x="13211175" y="35509200"/>
          <a:ext cx="2160000" cy="87127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8</xdr:col>
      <xdr:colOff>285750</xdr:colOff>
      <xdr:row>1</xdr:row>
      <xdr:rowOff>647700</xdr:rowOff>
    </xdr:from>
    <xdr:to>
      <xdr:col>8</xdr:col>
      <xdr:colOff>1981200</xdr:colOff>
      <xdr:row>1</xdr:row>
      <xdr:rowOff>1272539</xdr:rowOff>
    </xdr:to>
    <xdr:grpSp>
      <xdr:nvGrpSpPr>
        <xdr:cNvPr id="413" name="Grupa 412">
          <a:extLst>
            <a:ext uri="{FF2B5EF4-FFF2-40B4-BE49-F238E27FC236}">
              <a16:creationId xmlns:a16="http://schemas.microsoft.com/office/drawing/2014/main" id="{627EFFA5-A883-4B92-9E0E-5CF7780C8284}"/>
            </a:ext>
          </a:extLst>
        </xdr:cNvPr>
        <xdr:cNvGrpSpPr/>
      </xdr:nvGrpSpPr>
      <xdr:grpSpPr>
        <a:xfrm>
          <a:off x="13449300" y="1028700"/>
          <a:ext cx="1695450" cy="624839"/>
          <a:chOff x="11630025" y="2952751"/>
          <a:chExt cx="3370055" cy="1847848"/>
        </a:xfrm>
      </xdr:grpSpPr>
      <xdr:pic>
        <xdr:nvPicPr>
          <xdr:cNvPr id="414" name="Obraz 413">
            <a:extLst>
              <a:ext uri="{FF2B5EF4-FFF2-40B4-BE49-F238E27FC236}">
                <a16:creationId xmlns:a16="http://schemas.microsoft.com/office/drawing/2014/main" id="{7E9BB185-EE22-13F2-F4E8-F2A36EEAEF37}"/>
              </a:ext>
            </a:extLst>
          </xdr:cNvPr>
          <xdr:cNvPicPr>
            <a:picLocks noChangeAspect="1"/>
          </xdr:cNvPicPr>
        </xdr:nvPicPr>
        <xdr:blipFill>
          <a:blip xmlns:r="http://schemas.openxmlformats.org/officeDocument/2006/relationships" r:embed="rId1"/>
          <a:stretch>
            <a:fillRect/>
          </a:stretch>
        </xdr:blipFill>
        <xdr:spPr>
          <a:xfrm>
            <a:off x="11630025" y="2952751"/>
            <a:ext cx="3363716" cy="921464"/>
          </a:xfrm>
          <a:prstGeom prst="rect">
            <a:avLst/>
          </a:prstGeom>
        </xdr:spPr>
      </xdr:pic>
      <xdr:pic>
        <xdr:nvPicPr>
          <xdr:cNvPr id="415" name="Obraz 414">
            <a:extLst>
              <a:ext uri="{FF2B5EF4-FFF2-40B4-BE49-F238E27FC236}">
                <a16:creationId xmlns:a16="http://schemas.microsoft.com/office/drawing/2014/main" id="{038F091A-14C0-1E67-7DD0-EEB630D8BCCF}"/>
              </a:ext>
            </a:extLst>
          </xdr:cNvPr>
          <xdr:cNvPicPr>
            <a:picLocks noChangeAspect="1"/>
          </xdr:cNvPicPr>
        </xdr:nvPicPr>
        <xdr:blipFill>
          <a:blip xmlns:r="http://schemas.openxmlformats.org/officeDocument/2006/relationships" r:embed="rId2"/>
          <a:stretch>
            <a:fillRect/>
          </a:stretch>
        </xdr:blipFill>
        <xdr:spPr>
          <a:xfrm>
            <a:off x="11630026" y="3876674"/>
            <a:ext cx="3370054" cy="923925"/>
          </a:xfrm>
          <a:prstGeom prst="rect">
            <a:avLst/>
          </a:prstGeom>
        </xdr:spPr>
      </xdr:pic>
    </xdr:grpSp>
    <xdr:clientData/>
  </xdr:twoCellAnchor>
  <xdr:twoCellAnchor editAs="oneCell">
    <xdr:from>
      <xdr:col>8</xdr:col>
      <xdr:colOff>19050</xdr:colOff>
      <xdr:row>17</xdr:row>
      <xdr:rowOff>123823</xdr:rowOff>
    </xdr:from>
    <xdr:to>
      <xdr:col>8</xdr:col>
      <xdr:colOff>2179050</xdr:colOff>
      <xdr:row>17</xdr:row>
      <xdr:rowOff>995101</xdr:rowOff>
    </xdr:to>
    <xdr:pic>
      <xdr:nvPicPr>
        <xdr:cNvPr id="416" name="Obraz 415">
          <a:extLst>
            <a:ext uri="{FF2B5EF4-FFF2-40B4-BE49-F238E27FC236}">
              <a16:creationId xmlns:a16="http://schemas.microsoft.com/office/drawing/2014/main" id="{B7FD9EA0-8978-45F0-9415-2A2CF3F4896F}"/>
            </a:ext>
          </a:extLst>
        </xdr:cNvPr>
        <xdr:cNvPicPr>
          <a:picLocks noChangeAspect="1" noChangeArrowheads="1"/>
        </xdr:cNvPicPr>
      </xdr:nvPicPr>
      <xdr:blipFill>
        <a:blip xmlns:r="http://schemas.openxmlformats.org/officeDocument/2006/relationships" r:embed="rId323" cstate="print">
          <a:extLst>
            <a:ext uri="{28A0092B-C50C-407E-A947-70E740481C1C}">
              <a14:useLocalDpi xmlns:a14="http://schemas.microsoft.com/office/drawing/2010/main" val="0"/>
            </a:ext>
          </a:extLst>
        </a:blip>
        <a:srcRect/>
        <a:stretch>
          <a:fillRect/>
        </a:stretch>
      </xdr:blipFill>
      <xdr:spPr bwMode="auto">
        <a:xfrm>
          <a:off x="13182600" y="32966023"/>
          <a:ext cx="2160000" cy="8712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38100</xdr:colOff>
      <xdr:row>21</xdr:row>
      <xdr:rowOff>9525</xdr:rowOff>
    </xdr:from>
    <xdr:to>
      <xdr:col>8</xdr:col>
      <xdr:colOff>1358100</xdr:colOff>
      <xdr:row>21</xdr:row>
      <xdr:rowOff>1989525</xdr:rowOff>
    </xdr:to>
    <xdr:pic>
      <xdr:nvPicPr>
        <xdr:cNvPr id="419" name="Obraz 418">
          <a:extLst>
            <a:ext uri="{FF2B5EF4-FFF2-40B4-BE49-F238E27FC236}">
              <a16:creationId xmlns:a16="http://schemas.microsoft.com/office/drawing/2014/main" id="{71EA1AD4-00CC-4219-829E-74775BAB8A96}"/>
            </a:ext>
          </a:extLst>
        </xdr:cNvPr>
        <xdr:cNvPicPr>
          <a:picLocks noChangeAspect="1" noChangeArrowheads="1"/>
        </xdr:cNvPicPr>
      </xdr:nvPicPr>
      <xdr:blipFill>
        <a:blip xmlns:r="http://schemas.openxmlformats.org/officeDocument/2006/relationships" r:embed="rId324">
          <a:extLst>
            <a:ext uri="{28A0092B-C50C-407E-A947-70E740481C1C}">
              <a14:useLocalDpi xmlns:a14="http://schemas.microsoft.com/office/drawing/2010/main" val="0"/>
            </a:ext>
          </a:extLst>
        </a:blip>
        <a:srcRect/>
        <a:stretch>
          <a:fillRect/>
        </a:stretch>
      </xdr:blipFill>
      <xdr:spPr bwMode="auto">
        <a:xfrm>
          <a:off x="13201650" y="40967025"/>
          <a:ext cx="132000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38100</xdr:colOff>
      <xdr:row>20</xdr:row>
      <xdr:rowOff>9525</xdr:rowOff>
    </xdr:from>
    <xdr:to>
      <xdr:col>8</xdr:col>
      <xdr:colOff>1358100</xdr:colOff>
      <xdr:row>20</xdr:row>
      <xdr:rowOff>1989525</xdr:rowOff>
    </xdr:to>
    <xdr:pic>
      <xdr:nvPicPr>
        <xdr:cNvPr id="420" name="Obraz 419">
          <a:extLst>
            <a:ext uri="{FF2B5EF4-FFF2-40B4-BE49-F238E27FC236}">
              <a16:creationId xmlns:a16="http://schemas.microsoft.com/office/drawing/2014/main" id="{CD5FB22F-D00C-48BE-BCB3-38C28A46CE0B}"/>
            </a:ext>
          </a:extLst>
        </xdr:cNvPr>
        <xdr:cNvPicPr>
          <a:picLocks noChangeAspect="1" noChangeArrowheads="1"/>
        </xdr:cNvPicPr>
      </xdr:nvPicPr>
      <xdr:blipFill>
        <a:blip xmlns:r="http://schemas.openxmlformats.org/officeDocument/2006/relationships" r:embed="rId324">
          <a:extLst>
            <a:ext uri="{28A0092B-C50C-407E-A947-70E740481C1C}">
              <a14:useLocalDpi xmlns:a14="http://schemas.microsoft.com/office/drawing/2010/main" val="0"/>
            </a:ext>
          </a:extLst>
        </a:blip>
        <a:srcRect/>
        <a:stretch>
          <a:fillRect/>
        </a:stretch>
      </xdr:blipFill>
      <xdr:spPr bwMode="auto">
        <a:xfrm>
          <a:off x="13201650" y="38938200"/>
          <a:ext cx="132000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22</xdr:row>
      <xdr:rowOff>9525</xdr:rowOff>
    </xdr:from>
    <xdr:to>
      <xdr:col>8</xdr:col>
      <xdr:colOff>1329525</xdr:colOff>
      <xdr:row>22</xdr:row>
      <xdr:rowOff>1989525</xdr:rowOff>
    </xdr:to>
    <xdr:pic>
      <xdr:nvPicPr>
        <xdr:cNvPr id="421" name="Obraz 420">
          <a:extLst>
            <a:ext uri="{FF2B5EF4-FFF2-40B4-BE49-F238E27FC236}">
              <a16:creationId xmlns:a16="http://schemas.microsoft.com/office/drawing/2014/main" id="{14A47E89-1067-4305-A1A8-1FE9556FCE2F}"/>
            </a:ext>
          </a:extLst>
        </xdr:cNvPr>
        <xdr:cNvPicPr>
          <a:picLocks noChangeAspect="1" noChangeArrowheads="1"/>
        </xdr:cNvPicPr>
      </xdr:nvPicPr>
      <xdr:blipFill>
        <a:blip xmlns:r="http://schemas.openxmlformats.org/officeDocument/2006/relationships" r:embed="rId324">
          <a:extLst>
            <a:ext uri="{28A0092B-C50C-407E-A947-70E740481C1C}">
              <a14:useLocalDpi xmlns:a14="http://schemas.microsoft.com/office/drawing/2010/main" val="0"/>
            </a:ext>
          </a:extLst>
        </a:blip>
        <a:srcRect/>
        <a:stretch>
          <a:fillRect/>
        </a:stretch>
      </xdr:blipFill>
      <xdr:spPr bwMode="auto">
        <a:xfrm>
          <a:off x="13173075" y="42995850"/>
          <a:ext cx="132000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23</xdr:row>
      <xdr:rowOff>9525</xdr:rowOff>
    </xdr:from>
    <xdr:to>
      <xdr:col>8</xdr:col>
      <xdr:colOff>1329525</xdr:colOff>
      <xdr:row>23</xdr:row>
      <xdr:rowOff>1989525</xdr:rowOff>
    </xdr:to>
    <xdr:pic>
      <xdr:nvPicPr>
        <xdr:cNvPr id="422" name="Obraz 421">
          <a:extLst>
            <a:ext uri="{FF2B5EF4-FFF2-40B4-BE49-F238E27FC236}">
              <a16:creationId xmlns:a16="http://schemas.microsoft.com/office/drawing/2014/main" id="{3C9E18E7-5DA5-4327-BF04-A4D66B467B11}"/>
            </a:ext>
          </a:extLst>
        </xdr:cNvPr>
        <xdr:cNvPicPr>
          <a:picLocks noChangeAspect="1" noChangeArrowheads="1"/>
        </xdr:cNvPicPr>
      </xdr:nvPicPr>
      <xdr:blipFill>
        <a:blip xmlns:r="http://schemas.openxmlformats.org/officeDocument/2006/relationships" r:embed="rId324">
          <a:extLst>
            <a:ext uri="{28A0092B-C50C-407E-A947-70E740481C1C}">
              <a14:useLocalDpi xmlns:a14="http://schemas.microsoft.com/office/drawing/2010/main" val="0"/>
            </a:ext>
          </a:extLst>
        </a:blip>
        <a:srcRect/>
        <a:stretch>
          <a:fillRect/>
        </a:stretch>
      </xdr:blipFill>
      <xdr:spPr bwMode="auto">
        <a:xfrm>
          <a:off x="13173075" y="45024675"/>
          <a:ext cx="132000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24</xdr:row>
      <xdr:rowOff>9525</xdr:rowOff>
    </xdr:from>
    <xdr:to>
      <xdr:col>8</xdr:col>
      <xdr:colOff>1329525</xdr:colOff>
      <xdr:row>24</xdr:row>
      <xdr:rowOff>1989525</xdr:rowOff>
    </xdr:to>
    <xdr:pic>
      <xdr:nvPicPr>
        <xdr:cNvPr id="423" name="Obraz 422">
          <a:extLst>
            <a:ext uri="{FF2B5EF4-FFF2-40B4-BE49-F238E27FC236}">
              <a16:creationId xmlns:a16="http://schemas.microsoft.com/office/drawing/2014/main" id="{C2C86D44-7F62-40CE-9E0F-EE47FBA590D2}"/>
            </a:ext>
          </a:extLst>
        </xdr:cNvPr>
        <xdr:cNvPicPr>
          <a:picLocks noChangeAspect="1" noChangeArrowheads="1"/>
        </xdr:cNvPicPr>
      </xdr:nvPicPr>
      <xdr:blipFill>
        <a:blip xmlns:r="http://schemas.openxmlformats.org/officeDocument/2006/relationships" r:embed="rId324">
          <a:extLst>
            <a:ext uri="{28A0092B-C50C-407E-A947-70E740481C1C}">
              <a14:useLocalDpi xmlns:a14="http://schemas.microsoft.com/office/drawing/2010/main" val="0"/>
            </a:ext>
          </a:extLst>
        </a:blip>
        <a:srcRect/>
        <a:stretch>
          <a:fillRect/>
        </a:stretch>
      </xdr:blipFill>
      <xdr:spPr bwMode="auto">
        <a:xfrm>
          <a:off x="13173075" y="47053500"/>
          <a:ext cx="132000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25</xdr:row>
      <xdr:rowOff>9525</xdr:rowOff>
    </xdr:from>
    <xdr:to>
      <xdr:col>8</xdr:col>
      <xdr:colOff>1329525</xdr:colOff>
      <xdr:row>25</xdr:row>
      <xdr:rowOff>1989525</xdr:rowOff>
    </xdr:to>
    <xdr:pic>
      <xdr:nvPicPr>
        <xdr:cNvPr id="425" name="Obraz 424">
          <a:extLst>
            <a:ext uri="{FF2B5EF4-FFF2-40B4-BE49-F238E27FC236}">
              <a16:creationId xmlns:a16="http://schemas.microsoft.com/office/drawing/2014/main" id="{E0D5083A-52AD-42EB-B744-E307EF1CD3A5}"/>
            </a:ext>
          </a:extLst>
        </xdr:cNvPr>
        <xdr:cNvPicPr>
          <a:picLocks noChangeAspect="1" noChangeArrowheads="1"/>
        </xdr:cNvPicPr>
      </xdr:nvPicPr>
      <xdr:blipFill>
        <a:blip xmlns:r="http://schemas.openxmlformats.org/officeDocument/2006/relationships" r:embed="rId324">
          <a:extLst>
            <a:ext uri="{28A0092B-C50C-407E-A947-70E740481C1C}">
              <a14:useLocalDpi xmlns:a14="http://schemas.microsoft.com/office/drawing/2010/main" val="0"/>
            </a:ext>
          </a:extLst>
        </a:blip>
        <a:srcRect/>
        <a:stretch>
          <a:fillRect/>
        </a:stretch>
      </xdr:blipFill>
      <xdr:spPr bwMode="auto">
        <a:xfrm>
          <a:off x="13173075" y="49082325"/>
          <a:ext cx="132000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26</xdr:row>
      <xdr:rowOff>9525</xdr:rowOff>
    </xdr:from>
    <xdr:to>
      <xdr:col>8</xdr:col>
      <xdr:colOff>1329525</xdr:colOff>
      <xdr:row>26</xdr:row>
      <xdr:rowOff>1989525</xdr:rowOff>
    </xdr:to>
    <xdr:pic>
      <xdr:nvPicPr>
        <xdr:cNvPr id="426" name="Obraz 425">
          <a:extLst>
            <a:ext uri="{FF2B5EF4-FFF2-40B4-BE49-F238E27FC236}">
              <a16:creationId xmlns:a16="http://schemas.microsoft.com/office/drawing/2014/main" id="{80E0BDDE-E9AE-4541-8CD9-A03699846973}"/>
            </a:ext>
          </a:extLst>
        </xdr:cNvPr>
        <xdr:cNvPicPr>
          <a:picLocks noChangeAspect="1" noChangeArrowheads="1"/>
        </xdr:cNvPicPr>
      </xdr:nvPicPr>
      <xdr:blipFill>
        <a:blip xmlns:r="http://schemas.openxmlformats.org/officeDocument/2006/relationships" r:embed="rId324">
          <a:extLst>
            <a:ext uri="{28A0092B-C50C-407E-A947-70E740481C1C}">
              <a14:useLocalDpi xmlns:a14="http://schemas.microsoft.com/office/drawing/2010/main" val="0"/>
            </a:ext>
          </a:extLst>
        </a:blip>
        <a:srcRect/>
        <a:stretch>
          <a:fillRect/>
        </a:stretch>
      </xdr:blipFill>
      <xdr:spPr bwMode="auto">
        <a:xfrm>
          <a:off x="13173075" y="51111150"/>
          <a:ext cx="132000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27</xdr:row>
      <xdr:rowOff>9525</xdr:rowOff>
    </xdr:from>
    <xdr:to>
      <xdr:col>8</xdr:col>
      <xdr:colOff>1329525</xdr:colOff>
      <xdr:row>27</xdr:row>
      <xdr:rowOff>1989525</xdr:rowOff>
    </xdr:to>
    <xdr:pic>
      <xdr:nvPicPr>
        <xdr:cNvPr id="427" name="Obraz 426">
          <a:extLst>
            <a:ext uri="{FF2B5EF4-FFF2-40B4-BE49-F238E27FC236}">
              <a16:creationId xmlns:a16="http://schemas.microsoft.com/office/drawing/2014/main" id="{CFB0C6A1-E607-4B78-AB56-5C5CAC06BC28}"/>
            </a:ext>
          </a:extLst>
        </xdr:cNvPr>
        <xdr:cNvPicPr>
          <a:picLocks noChangeAspect="1" noChangeArrowheads="1"/>
        </xdr:cNvPicPr>
      </xdr:nvPicPr>
      <xdr:blipFill>
        <a:blip xmlns:r="http://schemas.openxmlformats.org/officeDocument/2006/relationships" r:embed="rId324">
          <a:extLst>
            <a:ext uri="{28A0092B-C50C-407E-A947-70E740481C1C}">
              <a14:useLocalDpi xmlns:a14="http://schemas.microsoft.com/office/drawing/2010/main" val="0"/>
            </a:ext>
          </a:extLst>
        </a:blip>
        <a:srcRect/>
        <a:stretch>
          <a:fillRect/>
        </a:stretch>
      </xdr:blipFill>
      <xdr:spPr bwMode="auto">
        <a:xfrm>
          <a:off x="13173075" y="53139975"/>
          <a:ext cx="132000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28</xdr:row>
      <xdr:rowOff>9525</xdr:rowOff>
    </xdr:from>
    <xdr:to>
      <xdr:col>8</xdr:col>
      <xdr:colOff>1329525</xdr:colOff>
      <xdr:row>28</xdr:row>
      <xdr:rowOff>1989525</xdr:rowOff>
    </xdr:to>
    <xdr:pic>
      <xdr:nvPicPr>
        <xdr:cNvPr id="428" name="Obraz 427">
          <a:extLst>
            <a:ext uri="{FF2B5EF4-FFF2-40B4-BE49-F238E27FC236}">
              <a16:creationId xmlns:a16="http://schemas.microsoft.com/office/drawing/2014/main" id="{CFB30EF3-D7B3-41E8-9F04-65F3391D97F7}"/>
            </a:ext>
          </a:extLst>
        </xdr:cNvPr>
        <xdr:cNvPicPr>
          <a:picLocks noChangeAspect="1" noChangeArrowheads="1"/>
        </xdr:cNvPicPr>
      </xdr:nvPicPr>
      <xdr:blipFill>
        <a:blip xmlns:r="http://schemas.openxmlformats.org/officeDocument/2006/relationships" r:embed="rId324">
          <a:extLst>
            <a:ext uri="{28A0092B-C50C-407E-A947-70E740481C1C}">
              <a14:useLocalDpi xmlns:a14="http://schemas.microsoft.com/office/drawing/2010/main" val="0"/>
            </a:ext>
          </a:extLst>
        </a:blip>
        <a:srcRect/>
        <a:stretch>
          <a:fillRect/>
        </a:stretch>
      </xdr:blipFill>
      <xdr:spPr bwMode="auto">
        <a:xfrm>
          <a:off x="13173075" y="55168800"/>
          <a:ext cx="132000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29</xdr:row>
      <xdr:rowOff>9525</xdr:rowOff>
    </xdr:from>
    <xdr:to>
      <xdr:col>8</xdr:col>
      <xdr:colOff>1329525</xdr:colOff>
      <xdr:row>29</xdr:row>
      <xdr:rowOff>1989525</xdr:rowOff>
    </xdr:to>
    <xdr:pic>
      <xdr:nvPicPr>
        <xdr:cNvPr id="429" name="Obraz 428">
          <a:extLst>
            <a:ext uri="{FF2B5EF4-FFF2-40B4-BE49-F238E27FC236}">
              <a16:creationId xmlns:a16="http://schemas.microsoft.com/office/drawing/2014/main" id="{E20D9C18-AC29-4244-8C79-663C4A256D88}"/>
            </a:ext>
          </a:extLst>
        </xdr:cNvPr>
        <xdr:cNvPicPr>
          <a:picLocks noChangeAspect="1" noChangeArrowheads="1"/>
        </xdr:cNvPicPr>
      </xdr:nvPicPr>
      <xdr:blipFill>
        <a:blip xmlns:r="http://schemas.openxmlformats.org/officeDocument/2006/relationships" r:embed="rId324">
          <a:extLst>
            <a:ext uri="{28A0092B-C50C-407E-A947-70E740481C1C}">
              <a14:useLocalDpi xmlns:a14="http://schemas.microsoft.com/office/drawing/2010/main" val="0"/>
            </a:ext>
          </a:extLst>
        </a:blip>
        <a:srcRect/>
        <a:stretch>
          <a:fillRect/>
        </a:stretch>
      </xdr:blipFill>
      <xdr:spPr bwMode="auto">
        <a:xfrm>
          <a:off x="13173075" y="57197625"/>
          <a:ext cx="132000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30</xdr:row>
      <xdr:rowOff>9525</xdr:rowOff>
    </xdr:from>
    <xdr:to>
      <xdr:col>8</xdr:col>
      <xdr:colOff>1329525</xdr:colOff>
      <xdr:row>30</xdr:row>
      <xdr:rowOff>1989525</xdr:rowOff>
    </xdr:to>
    <xdr:pic>
      <xdr:nvPicPr>
        <xdr:cNvPr id="430" name="Obraz 429">
          <a:extLst>
            <a:ext uri="{FF2B5EF4-FFF2-40B4-BE49-F238E27FC236}">
              <a16:creationId xmlns:a16="http://schemas.microsoft.com/office/drawing/2014/main" id="{7D0EEA30-84EB-4320-9BB6-8DE4138CD8A8}"/>
            </a:ext>
          </a:extLst>
        </xdr:cNvPr>
        <xdr:cNvPicPr>
          <a:picLocks noChangeAspect="1" noChangeArrowheads="1"/>
        </xdr:cNvPicPr>
      </xdr:nvPicPr>
      <xdr:blipFill>
        <a:blip xmlns:r="http://schemas.openxmlformats.org/officeDocument/2006/relationships" r:embed="rId324">
          <a:extLst>
            <a:ext uri="{28A0092B-C50C-407E-A947-70E740481C1C}">
              <a14:useLocalDpi xmlns:a14="http://schemas.microsoft.com/office/drawing/2010/main" val="0"/>
            </a:ext>
          </a:extLst>
        </a:blip>
        <a:srcRect/>
        <a:stretch>
          <a:fillRect/>
        </a:stretch>
      </xdr:blipFill>
      <xdr:spPr bwMode="auto">
        <a:xfrm>
          <a:off x="13173075" y="59226450"/>
          <a:ext cx="132000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31</xdr:row>
      <xdr:rowOff>9525</xdr:rowOff>
    </xdr:from>
    <xdr:to>
      <xdr:col>8</xdr:col>
      <xdr:colOff>1329525</xdr:colOff>
      <xdr:row>31</xdr:row>
      <xdr:rowOff>1989525</xdr:rowOff>
    </xdr:to>
    <xdr:pic>
      <xdr:nvPicPr>
        <xdr:cNvPr id="431" name="Obraz 430">
          <a:extLst>
            <a:ext uri="{FF2B5EF4-FFF2-40B4-BE49-F238E27FC236}">
              <a16:creationId xmlns:a16="http://schemas.microsoft.com/office/drawing/2014/main" id="{EF39A903-56A8-4A60-A4FC-212D02119AE0}"/>
            </a:ext>
          </a:extLst>
        </xdr:cNvPr>
        <xdr:cNvPicPr>
          <a:picLocks noChangeAspect="1" noChangeArrowheads="1"/>
        </xdr:cNvPicPr>
      </xdr:nvPicPr>
      <xdr:blipFill>
        <a:blip xmlns:r="http://schemas.openxmlformats.org/officeDocument/2006/relationships" r:embed="rId324">
          <a:extLst>
            <a:ext uri="{28A0092B-C50C-407E-A947-70E740481C1C}">
              <a14:useLocalDpi xmlns:a14="http://schemas.microsoft.com/office/drawing/2010/main" val="0"/>
            </a:ext>
          </a:extLst>
        </a:blip>
        <a:srcRect/>
        <a:stretch>
          <a:fillRect/>
        </a:stretch>
      </xdr:blipFill>
      <xdr:spPr bwMode="auto">
        <a:xfrm>
          <a:off x="13173075" y="61255275"/>
          <a:ext cx="132000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32</xdr:row>
      <xdr:rowOff>9525</xdr:rowOff>
    </xdr:from>
    <xdr:to>
      <xdr:col>8</xdr:col>
      <xdr:colOff>1329525</xdr:colOff>
      <xdr:row>32</xdr:row>
      <xdr:rowOff>1989525</xdr:rowOff>
    </xdr:to>
    <xdr:pic>
      <xdr:nvPicPr>
        <xdr:cNvPr id="432" name="Obraz 431">
          <a:extLst>
            <a:ext uri="{FF2B5EF4-FFF2-40B4-BE49-F238E27FC236}">
              <a16:creationId xmlns:a16="http://schemas.microsoft.com/office/drawing/2014/main" id="{47B71AD1-BE05-4167-ADE6-0DF0B7426CDC}"/>
            </a:ext>
          </a:extLst>
        </xdr:cNvPr>
        <xdr:cNvPicPr>
          <a:picLocks noChangeAspect="1" noChangeArrowheads="1"/>
        </xdr:cNvPicPr>
      </xdr:nvPicPr>
      <xdr:blipFill>
        <a:blip xmlns:r="http://schemas.openxmlformats.org/officeDocument/2006/relationships" r:embed="rId324">
          <a:extLst>
            <a:ext uri="{28A0092B-C50C-407E-A947-70E740481C1C}">
              <a14:useLocalDpi xmlns:a14="http://schemas.microsoft.com/office/drawing/2010/main" val="0"/>
            </a:ext>
          </a:extLst>
        </a:blip>
        <a:srcRect/>
        <a:stretch>
          <a:fillRect/>
        </a:stretch>
      </xdr:blipFill>
      <xdr:spPr bwMode="auto">
        <a:xfrm>
          <a:off x="13173075" y="63284100"/>
          <a:ext cx="132000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33</xdr:row>
      <xdr:rowOff>9525</xdr:rowOff>
    </xdr:from>
    <xdr:to>
      <xdr:col>8</xdr:col>
      <xdr:colOff>1329525</xdr:colOff>
      <xdr:row>33</xdr:row>
      <xdr:rowOff>1989525</xdr:rowOff>
    </xdr:to>
    <xdr:pic>
      <xdr:nvPicPr>
        <xdr:cNvPr id="433" name="Obraz 432">
          <a:extLst>
            <a:ext uri="{FF2B5EF4-FFF2-40B4-BE49-F238E27FC236}">
              <a16:creationId xmlns:a16="http://schemas.microsoft.com/office/drawing/2014/main" id="{853BC80F-1CAA-4CE8-BBD0-0902BCB2485E}"/>
            </a:ext>
          </a:extLst>
        </xdr:cNvPr>
        <xdr:cNvPicPr>
          <a:picLocks noChangeAspect="1" noChangeArrowheads="1"/>
        </xdr:cNvPicPr>
      </xdr:nvPicPr>
      <xdr:blipFill>
        <a:blip xmlns:r="http://schemas.openxmlformats.org/officeDocument/2006/relationships" r:embed="rId324">
          <a:extLst>
            <a:ext uri="{28A0092B-C50C-407E-A947-70E740481C1C}">
              <a14:useLocalDpi xmlns:a14="http://schemas.microsoft.com/office/drawing/2010/main" val="0"/>
            </a:ext>
          </a:extLst>
        </a:blip>
        <a:srcRect/>
        <a:stretch>
          <a:fillRect/>
        </a:stretch>
      </xdr:blipFill>
      <xdr:spPr bwMode="auto">
        <a:xfrm>
          <a:off x="13173075" y="65312925"/>
          <a:ext cx="132000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34</xdr:row>
      <xdr:rowOff>9525</xdr:rowOff>
    </xdr:from>
    <xdr:to>
      <xdr:col>8</xdr:col>
      <xdr:colOff>1329525</xdr:colOff>
      <xdr:row>34</xdr:row>
      <xdr:rowOff>1989525</xdr:rowOff>
    </xdr:to>
    <xdr:pic>
      <xdr:nvPicPr>
        <xdr:cNvPr id="434" name="Obraz 433">
          <a:extLst>
            <a:ext uri="{FF2B5EF4-FFF2-40B4-BE49-F238E27FC236}">
              <a16:creationId xmlns:a16="http://schemas.microsoft.com/office/drawing/2014/main" id="{861CD55D-4C24-4B5F-9F63-45A20191D648}"/>
            </a:ext>
          </a:extLst>
        </xdr:cNvPr>
        <xdr:cNvPicPr>
          <a:picLocks noChangeAspect="1" noChangeArrowheads="1"/>
        </xdr:cNvPicPr>
      </xdr:nvPicPr>
      <xdr:blipFill>
        <a:blip xmlns:r="http://schemas.openxmlformats.org/officeDocument/2006/relationships" r:embed="rId324">
          <a:extLst>
            <a:ext uri="{28A0092B-C50C-407E-A947-70E740481C1C}">
              <a14:useLocalDpi xmlns:a14="http://schemas.microsoft.com/office/drawing/2010/main" val="0"/>
            </a:ext>
          </a:extLst>
        </a:blip>
        <a:srcRect/>
        <a:stretch>
          <a:fillRect/>
        </a:stretch>
      </xdr:blipFill>
      <xdr:spPr bwMode="auto">
        <a:xfrm>
          <a:off x="13173075" y="67341750"/>
          <a:ext cx="132000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35</xdr:row>
      <xdr:rowOff>9525</xdr:rowOff>
    </xdr:from>
    <xdr:to>
      <xdr:col>8</xdr:col>
      <xdr:colOff>1329525</xdr:colOff>
      <xdr:row>35</xdr:row>
      <xdr:rowOff>1989525</xdr:rowOff>
    </xdr:to>
    <xdr:pic>
      <xdr:nvPicPr>
        <xdr:cNvPr id="435" name="Obraz 434">
          <a:extLst>
            <a:ext uri="{FF2B5EF4-FFF2-40B4-BE49-F238E27FC236}">
              <a16:creationId xmlns:a16="http://schemas.microsoft.com/office/drawing/2014/main" id="{85ADDC53-9B61-4110-AB12-01AB52F36AD6}"/>
            </a:ext>
          </a:extLst>
        </xdr:cNvPr>
        <xdr:cNvPicPr>
          <a:picLocks noChangeAspect="1" noChangeArrowheads="1"/>
        </xdr:cNvPicPr>
      </xdr:nvPicPr>
      <xdr:blipFill>
        <a:blip xmlns:r="http://schemas.openxmlformats.org/officeDocument/2006/relationships" r:embed="rId324">
          <a:extLst>
            <a:ext uri="{28A0092B-C50C-407E-A947-70E740481C1C}">
              <a14:useLocalDpi xmlns:a14="http://schemas.microsoft.com/office/drawing/2010/main" val="0"/>
            </a:ext>
          </a:extLst>
        </a:blip>
        <a:srcRect/>
        <a:stretch>
          <a:fillRect/>
        </a:stretch>
      </xdr:blipFill>
      <xdr:spPr bwMode="auto">
        <a:xfrm>
          <a:off x="13173075" y="69370575"/>
          <a:ext cx="132000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36</xdr:row>
      <xdr:rowOff>9525</xdr:rowOff>
    </xdr:from>
    <xdr:to>
      <xdr:col>8</xdr:col>
      <xdr:colOff>1329525</xdr:colOff>
      <xdr:row>36</xdr:row>
      <xdr:rowOff>1989525</xdr:rowOff>
    </xdr:to>
    <xdr:pic>
      <xdr:nvPicPr>
        <xdr:cNvPr id="436" name="Obraz 435">
          <a:extLst>
            <a:ext uri="{FF2B5EF4-FFF2-40B4-BE49-F238E27FC236}">
              <a16:creationId xmlns:a16="http://schemas.microsoft.com/office/drawing/2014/main" id="{BE1B8245-1969-43B3-9632-9E7C4CD820D1}"/>
            </a:ext>
          </a:extLst>
        </xdr:cNvPr>
        <xdr:cNvPicPr>
          <a:picLocks noChangeAspect="1" noChangeArrowheads="1"/>
        </xdr:cNvPicPr>
      </xdr:nvPicPr>
      <xdr:blipFill>
        <a:blip xmlns:r="http://schemas.openxmlformats.org/officeDocument/2006/relationships" r:embed="rId324">
          <a:extLst>
            <a:ext uri="{28A0092B-C50C-407E-A947-70E740481C1C}">
              <a14:useLocalDpi xmlns:a14="http://schemas.microsoft.com/office/drawing/2010/main" val="0"/>
            </a:ext>
          </a:extLst>
        </a:blip>
        <a:srcRect/>
        <a:stretch>
          <a:fillRect/>
        </a:stretch>
      </xdr:blipFill>
      <xdr:spPr bwMode="auto">
        <a:xfrm>
          <a:off x="13173075" y="71399400"/>
          <a:ext cx="132000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37</xdr:row>
      <xdr:rowOff>9525</xdr:rowOff>
    </xdr:from>
    <xdr:to>
      <xdr:col>8</xdr:col>
      <xdr:colOff>1329525</xdr:colOff>
      <xdr:row>37</xdr:row>
      <xdr:rowOff>1989525</xdr:rowOff>
    </xdr:to>
    <xdr:pic>
      <xdr:nvPicPr>
        <xdr:cNvPr id="437" name="Obraz 436">
          <a:extLst>
            <a:ext uri="{FF2B5EF4-FFF2-40B4-BE49-F238E27FC236}">
              <a16:creationId xmlns:a16="http://schemas.microsoft.com/office/drawing/2014/main" id="{BA5E1309-8F79-40F7-9CB8-6023AD659FD7}"/>
            </a:ext>
          </a:extLst>
        </xdr:cNvPr>
        <xdr:cNvPicPr>
          <a:picLocks noChangeAspect="1" noChangeArrowheads="1"/>
        </xdr:cNvPicPr>
      </xdr:nvPicPr>
      <xdr:blipFill>
        <a:blip xmlns:r="http://schemas.openxmlformats.org/officeDocument/2006/relationships" r:embed="rId324">
          <a:extLst>
            <a:ext uri="{28A0092B-C50C-407E-A947-70E740481C1C}">
              <a14:useLocalDpi xmlns:a14="http://schemas.microsoft.com/office/drawing/2010/main" val="0"/>
            </a:ext>
          </a:extLst>
        </a:blip>
        <a:srcRect/>
        <a:stretch>
          <a:fillRect/>
        </a:stretch>
      </xdr:blipFill>
      <xdr:spPr bwMode="auto">
        <a:xfrm>
          <a:off x="13173075" y="73428225"/>
          <a:ext cx="132000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38</xdr:row>
      <xdr:rowOff>9525</xdr:rowOff>
    </xdr:from>
    <xdr:to>
      <xdr:col>8</xdr:col>
      <xdr:colOff>1329525</xdr:colOff>
      <xdr:row>38</xdr:row>
      <xdr:rowOff>1989525</xdr:rowOff>
    </xdr:to>
    <xdr:pic>
      <xdr:nvPicPr>
        <xdr:cNvPr id="438" name="Obraz 437">
          <a:extLst>
            <a:ext uri="{FF2B5EF4-FFF2-40B4-BE49-F238E27FC236}">
              <a16:creationId xmlns:a16="http://schemas.microsoft.com/office/drawing/2014/main" id="{92D2FC47-4633-4C44-A431-3E73E6F16336}"/>
            </a:ext>
          </a:extLst>
        </xdr:cNvPr>
        <xdr:cNvPicPr>
          <a:picLocks noChangeAspect="1" noChangeArrowheads="1"/>
        </xdr:cNvPicPr>
      </xdr:nvPicPr>
      <xdr:blipFill>
        <a:blip xmlns:r="http://schemas.openxmlformats.org/officeDocument/2006/relationships" r:embed="rId324">
          <a:extLst>
            <a:ext uri="{28A0092B-C50C-407E-A947-70E740481C1C}">
              <a14:useLocalDpi xmlns:a14="http://schemas.microsoft.com/office/drawing/2010/main" val="0"/>
            </a:ext>
          </a:extLst>
        </a:blip>
        <a:srcRect/>
        <a:stretch>
          <a:fillRect/>
        </a:stretch>
      </xdr:blipFill>
      <xdr:spPr bwMode="auto">
        <a:xfrm>
          <a:off x="13173075" y="75457050"/>
          <a:ext cx="132000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39</xdr:row>
      <xdr:rowOff>9525</xdr:rowOff>
    </xdr:from>
    <xdr:to>
      <xdr:col>8</xdr:col>
      <xdr:colOff>1329525</xdr:colOff>
      <xdr:row>39</xdr:row>
      <xdr:rowOff>1989525</xdr:rowOff>
    </xdr:to>
    <xdr:pic>
      <xdr:nvPicPr>
        <xdr:cNvPr id="439" name="Obraz 438">
          <a:extLst>
            <a:ext uri="{FF2B5EF4-FFF2-40B4-BE49-F238E27FC236}">
              <a16:creationId xmlns:a16="http://schemas.microsoft.com/office/drawing/2014/main" id="{433CCDBA-8C80-49D1-82C4-FF3A4E3A6E80}"/>
            </a:ext>
          </a:extLst>
        </xdr:cNvPr>
        <xdr:cNvPicPr>
          <a:picLocks noChangeAspect="1" noChangeArrowheads="1"/>
        </xdr:cNvPicPr>
      </xdr:nvPicPr>
      <xdr:blipFill>
        <a:blip xmlns:r="http://schemas.openxmlformats.org/officeDocument/2006/relationships" r:embed="rId324">
          <a:extLst>
            <a:ext uri="{28A0092B-C50C-407E-A947-70E740481C1C}">
              <a14:useLocalDpi xmlns:a14="http://schemas.microsoft.com/office/drawing/2010/main" val="0"/>
            </a:ext>
          </a:extLst>
        </a:blip>
        <a:srcRect/>
        <a:stretch>
          <a:fillRect/>
        </a:stretch>
      </xdr:blipFill>
      <xdr:spPr bwMode="auto">
        <a:xfrm>
          <a:off x="13173075" y="77485875"/>
          <a:ext cx="132000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40</xdr:row>
      <xdr:rowOff>9525</xdr:rowOff>
    </xdr:from>
    <xdr:to>
      <xdr:col>8</xdr:col>
      <xdr:colOff>1329525</xdr:colOff>
      <xdr:row>40</xdr:row>
      <xdr:rowOff>1989525</xdr:rowOff>
    </xdr:to>
    <xdr:pic>
      <xdr:nvPicPr>
        <xdr:cNvPr id="440" name="Obraz 439">
          <a:extLst>
            <a:ext uri="{FF2B5EF4-FFF2-40B4-BE49-F238E27FC236}">
              <a16:creationId xmlns:a16="http://schemas.microsoft.com/office/drawing/2014/main" id="{83C94666-E9C4-4DF7-9EAF-943F7D5BDDC5}"/>
            </a:ext>
          </a:extLst>
        </xdr:cNvPr>
        <xdr:cNvPicPr>
          <a:picLocks noChangeAspect="1" noChangeArrowheads="1"/>
        </xdr:cNvPicPr>
      </xdr:nvPicPr>
      <xdr:blipFill>
        <a:blip xmlns:r="http://schemas.openxmlformats.org/officeDocument/2006/relationships" r:embed="rId324">
          <a:extLst>
            <a:ext uri="{28A0092B-C50C-407E-A947-70E740481C1C}">
              <a14:useLocalDpi xmlns:a14="http://schemas.microsoft.com/office/drawing/2010/main" val="0"/>
            </a:ext>
          </a:extLst>
        </a:blip>
        <a:srcRect/>
        <a:stretch>
          <a:fillRect/>
        </a:stretch>
      </xdr:blipFill>
      <xdr:spPr bwMode="auto">
        <a:xfrm>
          <a:off x="13173075" y="79514700"/>
          <a:ext cx="132000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41</xdr:row>
      <xdr:rowOff>9525</xdr:rowOff>
    </xdr:from>
    <xdr:to>
      <xdr:col>8</xdr:col>
      <xdr:colOff>1329525</xdr:colOff>
      <xdr:row>41</xdr:row>
      <xdr:rowOff>1989525</xdr:rowOff>
    </xdr:to>
    <xdr:pic>
      <xdr:nvPicPr>
        <xdr:cNvPr id="441" name="Obraz 440">
          <a:extLst>
            <a:ext uri="{FF2B5EF4-FFF2-40B4-BE49-F238E27FC236}">
              <a16:creationId xmlns:a16="http://schemas.microsoft.com/office/drawing/2014/main" id="{254A9BBB-340E-46AD-950D-CE1B75CA4060}"/>
            </a:ext>
          </a:extLst>
        </xdr:cNvPr>
        <xdr:cNvPicPr>
          <a:picLocks noChangeAspect="1" noChangeArrowheads="1"/>
        </xdr:cNvPicPr>
      </xdr:nvPicPr>
      <xdr:blipFill>
        <a:blip xmlns:r="http://schemas.openxmlformats.org/officeDocument/2006/relationships" r:embed="rId324">
          <a:extLst>
            <a:ext uri="{28A0092B-C50C-407E-A947-70E740481C1C}">
              <a14:useLocalDpi xmlns:a14="http://schemas.microsoft.com/office/drawing/2010/main" val="0"/>
            </a:ext>
          </a:extLst>
        </a:blip>
        <a:srcRect/>
        <a:stretch>
          <a:fillRect/>
        </a:stretch>
      </xdr:blipFill>
      <xdr:spPr bwMode="auto">
        <a:xfrm>
          <a:off x="13173075" y="81543525"/>
          <a:ext cx="132000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42</xdr:row>
      <xdr:rowOff>9525</xdr:rowOff>
    </xdr:from>
    <xdr:to>
      <xdr:col>8</xdr:col>
      <xdr:colOff>1329525</xdr:colOff>
      <xdr:row>42</xdr:row>
      <xdr:rowOff>1989525</xdr:rowOff>
    </xdr:to>
    <xdr:pic>
      <xdr:nvPicPr>
        <xdr:cNvPr id="442" name="Obraz 441">
          <a:extLst>
            <a:ext uri="{FF2B5EF4-FFF2-40B4-BE49-F238E27FC236}">
              <a16:creationId xmlns:a16="http://schemas.microsoft.com/office/drawing/2014/main" id="{E7EEEFE3-E46E-4D52-B179-EC9F97C601CC}"/>
            </a:ext>
          </a:extLst>
        </xdr:cNvPr>
        <xdr:cNvPicPr>
          <a:picLocks noChangeAspect="1" noChangeArrowheads="1"/>
        </xdr:cNvPicPr>
      </xdr:nvPicPr>
      <xdr:blipFill>
        <a:blip xmlns:r="http://schemas.openxmlformats.org/officeDocument/2006/relationships" r:embed="rId324">
          <a:extLst>
            <a:ext uri="{28A0092B-C50C-407E-A947-70E740481C1C}">
              <a14:useLocalDpi xmlns:a14="http://schemas.microsoft.com/office/drawing/2010/main" val="0"/>
            </a:ext>
          </a:extLst>
        </a:blip>
        <a:srcRect/>
        <a:stretch>
          <a:fillRect/>
        </a:stretch>
      </xdr:blipFill>
      <xdr:spPr bwMode="auto">
        <a:xfrm>
          <a:off x="13173075" y="83572350"/>
          <a:ext cx="132000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43</xdr:row>
      <xdr:rowOff>9525</xdr:rowOff>
    </xdr:from>
    <xdr:to>
      <xdr:col>8</xdr:col>
      <xdr:colOff>1329525</xdr:colOff>
      <xdr:row>43</xdr:row>
      <xdr:rowOff>1989525</xdr:rowOff>
    </xdr:to>
    <xdr:pic>
      <xdr:nvPicPr>
        <xdr:cNvPr id="443" name="Obraz 442">
          <a:extLst>
            <a:ext uri="{FF2B5EF4-FFF2-40B4-BE49-F238E27FC236}">
              <a16:creationId xmlns:a16="http://schemas.microsoft.com/office/drawing/2014/main" id="{8B02C471-101C-4BFF-A451-88E3CE01D685}"/>
            </a:ext>
          </a:extLst>
        </xdr:cNvPr>
        <xdr:cNvPicPr>
          <a:picLocks noChangeAspect="1" noChangeArrowheads="1"/>
        </xdr:cNvPicPr>
      </xdr:nvPicPr>
      <xdr:blipFill>
        <a:blip xmlns:r="http://schemas.openxmlformats.org/officeDocument/2006/relationships" r:embed="rId324">
          <a:extLst>
            <a:ext uri="{28A0092B-C50C-407E-A947-70E740481C1C}">
              <a14:useLocalDpi xmlns:a14="http://schemas.microsoft.com/office/drawing/2010/main" val="0"/>
            </a:ext>
          </a:extLst>
        </a:blip>
        <a:srcRect/>
        <a:stretch>
          <a:fillRect/>
        </a:stretch>
      </xdr:blipFill>
      <xdr:spPr bwMode="auto">
        <a:xfrm>
          <a:off x="13173075" y="85601175"/>
          <a:ext cx="132000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44</xdr:row>
      <xdr:rowOff>9525</xdr:rowOff>
    </xdr:from>
    <xdr:to>
      <xdr:col>8</xdr:col>
      <xdr:colOff>1329525</xdr:colOff>
      <xdr:row>44</xdr:row>
      <xdr:rowOff>1989525</xdr:rowOff>
    </xdr:to>
    <xdr:pic>
      <xdr:nvPicPr>
        <xdr:cNvPr id="444" name="Obraz 443">
          <a:extLst>
            <a:ext uri="{FF2B5EF4-FFF2-40B4-BE49-F238E27FC236}">
              <a16:creationId xmlns:a16="http://schemas.microsoft.com/office/drawing/2014/main" id="{405E00C5-CB63-4AC0-95B2-90E13DA68E6F}"/>
            </a:ext>
          </a:extLst>
        </xdr:cNvPr>
        <xdr:cNvPicPr>
          <a:picLocks noChangeAspect="1" noChangeArrowheads="1"/>
        </xdr:cNvPicPr>
      </xdr:nvPicPr>
      <xdr:blipFill>
        <a:blip xmlns:r="http://schemas.openxmlformats.org/officeDocument/2006/relationships" r:embed="rId324">
          <a:extLst>
            <a:ext uri="{28A0092B-C50C-407E-A947-70E740481C1C}">
              <a14:useLocalDpi xmlns:a14="http://schemas.microsoft.com/office/drawing/2010/main" val="0"/>
            </a:ext>
          </a:extLst>
        </a:blip>
        <a:srcRect/>
        <a:stretch>
          <a:fillRect/>
        </a:stretch>
      </xdr:blipFill>
      <xdr:spPr bwMode="auto">
        <a:xfrm>
          <a:off x="13173075" y="87630000"/>
          <a:ext cx="132000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45</xdr:row>
      <xdr:rowOff>9525</xdr:rowOff>
    </xdr:from>
    <xdr:to>
      <xdr:col>8</xdr:col>
      <xdr:colOff>1329525</xdr:colOff>
      <xdr:row>45</xdr:row>
      <xdr:rowOff>1989525</xdr:rowOff>
    </xdr:to>
    <xdr:pic>
      <xdr:nvPicPr>
        <xdr:cNvPr id="445" name="Obraz 444">
          <a:extLst>
            <a:ext uri="{FF2B5EF4-FFF2-40B4-BE49-F238E27FC236}">
              <a16:creationId xmlns:a16="http://schemas.microsoft.com/office/drawing/2014/main" id="{99381A13-6907-4972-A702-6884178EC873}"/>
            </a:ext>
          </a:extLst>
        </xdr:cNvPr>
        <xdr:cNvPicPr>
          <a:picLocks noChangeAspect="1" noChangeArrowheads="1"/>
        </xdr:cNvPicPr>
      </xdr:nvPicPr>
      <xdr:blipFill>
        <a:blip xmlns:r="http://schemas.openxmlformats.org/officeDocument/2006/relationships" r:embed="rId324">
          <a:extLst>
            <a:ext uri="{28A0092B-C50C-407E-A947-70E740481C1C}">
              <a14:useLocalDpi xmlns:a14="http://schemas.microsoft.com/office/drawing/2010/main" val="0"/>
            </a:ext>
          </a:extLst>
        </a:blip>
        <a:srcRect/>
        <a:stretch>
          <a:fillRect/>
        </a:stretch>
      </xdr:blipFill>
      <xdr:spPr bwMode="auto">
        <a:xfrm>
          <a:off x="13173075" y="89658825"/>
          <a:ext cx="132000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46</xdr:row>
      <xdr:rowOff>9525</xdr:rowOff>
    </xdr:from>
    <xdr:to>
      <xdr:col>8</xdr:col>
      <xdr:colOff>1329525</xdr:colOff>
      <xdr:row>46</xdr:row>
      <xdr:rowOff>1989525</xdr:rowOff>
    </xdr:to>
    <xdr:pic>
      <xdr:nvPicPr>
        <xdr:cNvPr id="446" name="Obraz 445">
          <a:extLst>
            <a:ext uri="{FF2B5EF4-FFF2-40B4-BE49-F238E27FC236}">
              <a16:creationId xmlns:a16="http://schemas.microsoft.com/office/drawing/2014/main" id="{20BF1ABA-5042-4E69-9B19-DA6200C059BE}"/>
            </a:ext>
          </a:extLst>
        </xdr:cNvPr>
        <xdr:cNvPicPr>
          <a:picLocks noChangeAspect="1" noChangeArrowheads="1"/>
        </xdr:cNvPicPr>
      </xdr:nvPicPr>
      <xdr:blipFill>
        <a:blip xmlns:r="http://schemas.openxmlformats.org/officeDocument/2006/relationships" r:embed="rId324">
          <a:extLst>
            <a:ext uri="{28A0092B-C50C-407E-A947-70E740481C1C}">
              <a14:useLocalDpi xmlns:a14="http://schemas.microsoft.com/office/drawing/2010/main" val="0"/>
            </a:ext>
          </a:extLst>
        </a:blip>
        <a:srcRect/>
        <a:stretch>
          <a:fillRect/>
        </a:stretch>
      </xdr:blipFill>
      <xdr:spPr bwMode="auto">
        <a:xfrm>
          <a:off x="13173075" y="91687650"/>
          <a:ext cx="132000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47</xdr:row>
      <xdr:rowOff>9525</xdr:rowOff>
    </xdr:from>
    <xdr:to>
      <xdr:col>8</xdr:col>
      <xdr:colOff>1329525</xdr:colOff>
      <xdr:row>47</xdr:row>
      <xdr:rowOff>1989525</xdr:rowOff>
    </xdr:to>
    <xdr:pic>
      <xdr:nvPicPr>
        <xdr:cNvPr id="447" name="Obraz 446">
          <a:extLst>
            <a:ext uri="{FF2B5EF4-FFF2-40B4-BE49-F238E27FC236}">
              <a16:creationId xmlns:a16="http://schemas.microsoft.com/office/drawing/2014/main" id="{CB184698-E5EC-4A3E-93E2-EA1AE5CCED0F}"/>
            </a:ext>
          </a:extLst>
        </xdr:cNvPr>
        <xdr:cNvPicPr>
          <a:picLocks noChangeAspect="1" noChangeArrowheads="1"/>
        </xdr:cNvPicPr>
      </xdr:nvPicPr>
      <xdr:blipFill>
        <a:blip xmlns:r="http://schemas.openxmlformats.org/officeDocument/2006/relationships" r:embed="rId324">
          <a:extLst>
            <a:ext uri="{28A0092B-C50C-407E-A947-70E740481C1C}">
              <a14:useLocalDpi xmlns:a14="http://schemas.microsoft.com/office/drawing/2010/main" val="0"/>
            </a:ext>
          </a:extLst>
        </a:blip>
        <a:srcRect/>
        <a:stretch>
          <a:fillRect/>
        </a:stretch>
      </xdr:blipFill>
      <xdr:spPr bwMode="auto">
        <a:xfrm>
          <a:off x="13173075" y="93716475"/>
          <a:ext cx="132000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48</xdr:row>
      <xdr:rowOff>9525</xdr:rowOff>
    </xdr:from>
    <xdr:to>
      <xdr:col>8</xdr:col>
      <xdr:colOff>1329525</xdr:colOff>
      <xdr:row>48</xdr:row>
      <xdr:rowOff>1989525</xdr:rowOff>
    </xdr:to>
    <xdr:pic>
      <xdr:nvPicPr>
        <xdr:cNvPr id="448" name="Obraz 447">
          <a:extLst>
            <a:ext uri="{FF2B5EF4-FFF2-40B4-BE49-F238E27FC236}">
              <a16:creationId xmlns:a16="http://schemas.microsoft.com/office/drawing/2014/main" id="{E6C8B25D-D446-444D-B1F4-3B6DBB5309AD}"/>
            </a:ext>
          </a:extLst>
        </xdr:cNvPr>
        <xdr:cNvPicPr>
          <a:picLocks noChangeAspect="1" noChangeArrowheads="1"/>
        </xdr:cNvPicPr>
      </xdr:nvPicPr>
      <xdr:blipFill>
        <a:blip xmlns:r="http://schemas.openxmlformats.org/officeDocument/2006/relationships" r:embed="rId324">
          <a:extLst>
            <a:ext uri="{28A0092B-C50C-407E-A947-70E740481C1C}">
              <a14:useLocalDpi xmlns:a14="http://schemas.microsoft.com/office/drawing/2010/main" val="0"/>
            </a:ext>
          </a:extLst>
        </a:blip>
        <a:srcRect/>
        <a:stretch>
          <a:fillRect/>
        </a:stretch>
      </xdr:blipFill>
      <xdr:spPr bwMode="auto">
        <a:xfrm>
          <a:off x="13173075" y="95745300"/>
          <a:ext cx="132000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49</xdr:row>
      <xdr:rowOff>9525</xdr:rowOff>
    </xdr:from>
    <xdr:to>
      <xdr:col>8</xdr:col>
      <xdr:colOff>1329525</xdr:colOff>
      <xdr:row>49</xdr:row>
      <xdr:rowOff>1989525</xdr:rowOff>
    </xdr:to>
    <xdr:pic>
      <xdr:nvPicPr>
        <xdr:cNvPr id="449" name="Obraz 448">
          <a:extLst>
            <a:ext uri="{FF2B5EF4-FFF2-40B4-BE49-F238E27FC236}">
              <a16:creationId xmlns:a16="http://schemas.microsoft.com/office/drawing/2014/main" id="{695B6DD8-DA0C-45CB-A27F-87394242F02B}"/>
            </a:ext>
          </a:extLst>
        </xdr:cNvPr>
        <xdr:cNvPicPr>
          <a:picLocks noChangeAspect="1" noChangeArrowheads="1"/>
        </xdr:cNvPicPr>
      </xdr:nvPicPr>
      <xdr:blipFill>
        <a:blip xmlns:r="http://schemas.openxmlformats.org/officeDocument/2006/relationships" r:embed="rId324">
          <a:extLst>
            <a:ext uri="{28A0092B-C50C-407E-A947-70E740481C1C}">
              <a14:useLocalDpi xmlns:a14="http://schemas.microsoft.com/office/drawing/2010/main" val="0"/>
            </a:ext>
          </a:extLst>
        </a:blip>
        <a:srcRect/>
        <a:stretch>
          <a:fillRect/>
        </a:stretch>
      </xdr:blipFill>
      <xdr:spPr bwMode="auto">
        <a:xfrm>
          <a:off x="13173075" y="97774125"/>
          <a:ext cx="132000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50</xdr:row>
      <xdr:rowOff>9525</xdr:rowOff>
    </xdr:from>
    <xdr:to>
      <xdr:col>8</xdr:col>
      <xdr:colOff>1329525</xdr:colOff>
      <xdr:row>50</xdr:row>
      <xdr:rowOff>1989525</xdr:rowOff>
    </xdr:to>
    <xdr:pic>
      <xdr:nvPicPr>
        <xdr:cNvPr id="450" name="Obraz 449">
          <a:extLst>
            <a:ext uri="{FF2B5EF4-FFF2-40B4-BE49-F238E27FC236}">
              <a16:creationId xmlns:a16="http://schemas.microsoft.com/office/drawing/2014/main" id="{A3FB9B3E-6ABB-4D8A-86BC-C30C58B8DF4D}"/>
            </a:ext>
          </a:extLst>
        </xdr:cNvPr>
        <xdr:cNvPicPr>
          <a:picLocks noChangeAspect="1" noChangeArrowheads="1"/>
        </xdr:cNvPicPr>
      </xdr:nvPicPr>
      <xdr:blipFill>
        <a:blip xmlns:r="http://schemas.openxmlformats.org/officeDocument/2006/relationships" r:embed="rId324">
          <a:extLst>
            <a:ext uri="{28A0092B-C50C-407E-A947-70E740481C1C}">
              <a14:useLocalDpi xmlns:a14="http://schemas.microsoft.com/office/drawing/2010/main" val="0"/>
            </a:ext>
          </a:extLst>
        </a:blip>
        <a:srcRect/>
        <a:stretch>
          <a:fillRect/>
        </a:stretch>
      </xdr:blipFill>
      <xdr:spPr bwMode="auto">
        <a:xfrm>
          <a:off x="13173075" y="99802950"/>
          <a:ext cx="132000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51</xdr:row>
      <xdr:rowOff>9525</xdr:rowOff>
    </xdr:from>
    <xdr:to>
      <xdr:col>8</xdr:col>
      <xdr:colOff>1329525</xdr:colOff>
      <xdr:row>51</xdr:row>
      <xdr:rowOff>1989525</xdr:rowOff>
    </xdr:to>
    <xdr:pic>
      <xdr:nvPicPr>
        <xdr:cNvPr id="451" name="Obraz 450">
          <a:extLst>
            <a:ext uri="{FF2B5EF4-FFF2-40B4-BE49-F238E27FC236}">
              <a16:creationId xmlns:a16="http://schemas.microsoft.com/office/drawing/2014/main" id="{F5BC67A8-E0C7-4AC6-B8A9-321E017F41DD}"/>
            </a:ext>
          </a:extLst>
        </xdr:cNvPr>
        <xdr:cNvPicPr>
          <a:picLocks noChangeAspect="1" noChangeArrowheads="1"/>
        </xdr:cNvPicPr>
      </xdr:nvPicPr>
      <xdr:blipFill>
        <a:blip xmlns:r="http://schemas.openxmlformats.org/officeDocument/2006/relationships" r:embed="rId324">
          <a:extLst>
            <a:ext uri="{28A0092B-C50C-407E-A947-70E740481C1C}">
              <a14:useLocalDpi xmlns:a14="http://schemas.microsoft.com/office/drawing/2010/main" val="0"/>
            </a:ext>
          </a:extLst>
        </a:blip>
        <a:srcRect/>
        <a:stretch>
          <a:fillRect/>
        </a:stretch>
      </xdr:blipFill>
      <xdr:spPr bwMode="auto">
        <a:xfrm>
          <a:off x="13173075" y="101831775"/>
          <a:ext cx="132000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52</xdr:row>
      <xdr:rowOff>9525</xdr:rowOff>
    </xdr:from>
    <xdr:to>
      <xdr:col>8</xdr:col>
      <xdr:colOff>2169525</xdr:colOff>
      <xdr:row>52</xdr:row>
      <xdr:rowOff>494556</xdr:rowOff>
    </xdr:to>
    <xdr:pic>
      <xdr:nvPicPr>
        <xdr:cNvPr id="452" name="Obraz 451">
          <a:extLst>
            <a:ext uri="{FF2B5EF4-FFF2-40B4-BE49-F238E27FC236}">
              <a16:creationId xmlns:a16="http://schemas.microsoft.com/office/drawing/2014/main" id="{B1EA00E6-10BA-8912-1677-C6FD01EB2442}"/>
            </a:ext>
          </a:extLst>
        </xdr:cNvPr>
        <xdr:cNvPicPr>
          <a:picLocks noChangeAspect="1" noChangeArrowheads="1"/>
        </xdr:cNvPicPr>
      </xdr:nvPicPr>
      <xdr:blipFill>
        <a:blip xmlns:r="http://schemas.openxmlformats.org/officeDocument/2006/relationships" r:embed="rId325">
          <a:extLst>
            <a:ext uri="{28A0092B-C50C-407E-A947-70E740481C1C}">
              <a14:useLocalDpi xmlns:a14="http://schemas.microsoft.com/office/drawing/2010/main" val="0"/>
            </a:ext>
          </a:extLst>
        </a:blip>
        <a:srcRect/>
        <a:stretch>
          <a:fillRect/>
        </a:stretch>
      </xdr:blipFill>
      <xdr:spPr bwMode="auto">
        <a:xfrm>
          <a:off x="13173075" y="103860600"/>
          <a:ext cx="2160000" cy="4850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53</xdr:row>
      <xdr:rowOff>9525</xdr:rowOff>
    </xdr:from>
    <xdr:to>
      <xdr:col>8</xdr:col>
      <xdr:colOff>2169525</xdr:colOff>
      <xdr:row>53</xdr:row>
      <xdr:rowOff>494556</xdr:rowOff>
    </xdr:to>
    <xdr:pic>
      <xdr:nvPicPr>
        <xdr:cNvPr id="453" name="Obraz 452">
          <a:extLst>
            <a:ext uri="{FF2B5EF4-FFF2-40B4-BE49-F238E27FC236}">
              <a16:creationId xmlns:a16="http://schemas.microsoft.com/office/drawing/2014/main" id="{C2DEFFE7-8C61-4DE5-838F-E25E844D4D28}"/>
            </a:ext>
          </a:extLst>
        </xdr:cNvPr>
        <xdr:cNvPicPr>
          <a:picLocks noChangeAspect="1" noChangeArrowheads="1"/>
        </xdr:cNvPicPr>
      </xdr:nvPicPr>
      <xdr:blipFill>
        <a:blip xmlns:r="http://schemas.openxmlformats.org/officeDocument/2006/relationships" r:embed="rId325">
          <a:extLst>
            <a:ext uri="{28A0092B-C50C-407E-A947-70E740481C1C}">
              <a14:useLocalDpi xmlns:a14="http://schemas.microsoft.com/office/drawing/2010/main" val="0"/>
            </a:ext>
          </a:extLst>
        </a:blip>
        <a:srcRect/>
        <a:stretch>
          <a:fillRect/>
        </a:stretch>
      </xdr:blipFill>
      <xdr:spPr bwMode="auto">
        <a:xfrm>
          <a:off x="13173075" y="105889425"/>
          <a:ext cx="2160000" cy="4850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54</xdr:row>
      <xdr:rowOff>9525</xdr:rowOff>
    </xdr:from>
    <xdr:to>
      <xdr:col>8</xdr:col>
      <xdr:colOff>2169525</xdr:colOff>
      <xdr:row>54</xdr:row>
      <xdr:rowOff>494556</xdr:rowOff>
    </xdr:to>
    <xdr:pic>
      <xdr:nvPicPr>
        <xdr:cNvPr id="454" name="Obraz 453">
          <a:extLst>
            <a:ext uri="{FF2B5EF4-FFF2-40B4-BE49-F238E27FC236}">
              <a16:creationId xmlns:a16="http://schemas.microsoft.com/office/drawing/2014/main" id="{C3ABA534-9856-460A-971D-15E0AB6A288C}"/>
            </a:ext>
          </a:extLst>
        </xdr:cNvPr>
        <xdr:cNvPicPr>
          <a:picLocks noChangeAspect="1" noChangeArrowheads="1"/>
        </xdr:cNvPicPr>
      </xdr:nvPicPr>
      <xdr:blipFill>
        <a:blip xmlns:r="http://schemas.openxmlformats.org/officeDocument/2006/relationships" r:embed="rId325">
          <a:extLst>
            <a:ext uri="{28A0092B-C50C-407E-A947-70E740481C1C}">
              <a14:useLocalDpi xmlns:a14="http://schemas.microsoft.com/office/drawing/2010/main" val="0"/>
            </a:ext>
          </a:extLst>
        </a:blip>
        <a:srcRect/>
        <a:stretch>
          <a:fillRect/>
        </a:stretch>
      </xdr:blipFill>
      <xdr:spPr bwMode="auto">
        <a:xfrm>
          <a:off x="13173075" y="107918250"/>
          <a:ext cx="2160000" cy="4850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55</xdr:row>
      <xdr:rowOff>9525</xdr:rowOff>
    </xdr:from>
    <xdr:to>
      <xdr:col>8</xdr:col>
      <xdr:colOff>2169525</xdr:colOff>
      <xdr:row>55</xdr:row>
      <xdr:rowOff>494556</xdr:rowOff>
    </xdr:to>
    <xdr:pic>
      <xdr:nvPicPr>
        <xdr:cNvPr id="455" name="Obraz 454">
          <a:extLst>
            <a:ext uri="{FF2B5EF4-FFF2-40B4-BE49-F238E27FC236}">
              <a16:creationId xmlns:a16="http://schemas.microsoft.com/office/drawing/2014/main" id="{17459B61-E77D-44A8-9BE8-ABBC423B1648}"/>
            </a:ext>
          </a:extLst>
        </xdr:cNvPr>
        <xdr:cNvPicPr>
          <a:picLocks noChangeAspect="1" noChangeArrowheads="1"/>
        </xdr:cNvPicPr>
      </xdr:nvPicPr>
      <xdr:blipFill>
        <a:blip xmlns:r="http://schemas.openxmlformats.org/officeDocument/2006/relationships" r:embed="rId325">
          <a:extLst>
            <a:ext uri="{28A0092B-C50C-407E-A947-70E740481C1C}">
              <a14:useLocalDpi xmlns:a14="http://schemas.microsoft.com/office/drawing/2010/main" val="0"/>
            </a:ext>
          </a:extLst>
        </a:blip>
        <a:srcRect/>
        <a:stretch>
          <a:fillRect/>
        </a:stretch>
      </xdr:blipFill>
      <xdr:spPr bwMode="auto">
        <a:xfrm>
          <a:off x="13173075" y="109947075"/>
          <a:ext cx="2160000" cy="4850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56</xdr:row>
      <xdr:rowOff>9525</xdr:rowOff>
    </xdr:from>
    <xdr:to>
      <xdr:col>8</xdr:col>
      <xdr:colOff>2169525</xdr:colOff>
      <xdr:row>56</xdr:row>
      <xdr:rowOff>494556</xdr:rowOff>
    </xdr:to>
    <xdr:pic>
      <xdr:nvPicPr>
        <xdr:cNvPr id="456" name="Obraz 455">
          <a:extLst>
            <a:ext uri="{FF2B5EF4-FFF2-40B4-BE49-F238E27FC236}">
              <a16:creationId xmlns:a16="http://schemas.microsoft.com/office/drawing/2014/main" id="{67A25BE3-77A6-4A2C-9360-37A1BC3B1DE6}"/>
            </a:ext>
          </a:extLst>
        </xdr:cNvPr>
        <xdr:cNvPicPr>
          <a:picLocks noChangeAspect="1" noChangeArrowheads="1"/>
        </xdr:cNvPicPr>
      </xdr:nvPicPr>
      <xdr:blipFill>
        <a:blip xmlns:r="http://schemas.openxmlformats.org/officeDocument/2006/relationships" r:embed="rId325">
          <a:extLst>
            <a:ext uri="{28A0092B-C50C-407E-A947-70E740481C1C}">
              <a14:useLocalDpi xmlns:a14="http://schemas.microsoft.com/office/drawing/2010/main" val="0"/>
            </a:ext>
          </a:extLst>
        </a:blip>
        <a:srcRect/>
        <a:stretch>
          <a:fillRect/>
        </a:stretch>
      </xdr:blipFill>
      <xdr:spPr bwMode="auto">
        <a:xfrm>
          <a:off x="13173075" y="111975900"/>
          <a:ext cx="2160000" cy="4850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57</xdr:row>
      <xdr:rowOff>9525</xdr:rowOff>
    </xdr:from>
    <xdr:to>
      <xdr:col>8</xdr:col>
      <xdr:colOff>2169525</xdr:colOff>
      <xdr:row>57</xdr:row>
      <xdr:rowOff>494556</xdr:rowOff>
    </xdr:to>
    <xdr:pic>
      <xdr:nvPicPr>
        <xdr:cNvPr id="457" name="Obraz 456">
          <a:extLst>
            <a:ext uri="{FF2B5EF4-FFF2-40B4-BE49-F238E27FC236}">
              <a16:creationId xmlns:a16="http://schemas.microsoft.com/office/drawing/2014/main" id="{359DE33A-657C-4CCF-AF22-3FD60DD75880}"/>
            </a:ext>
          </a:extLst>
        </xdr:cNvPr>
        <xdr:cNvPicPr>
          <a:picLocks noChangeAspect="1" noChangeArrowheads="1"/>
        </xdr:cNvPicPr>
      </xdr:nvPicPr>
      <xdr:blipFill>
        <a:blip xmlns:r="http://schemas.openxmlformats.org/officeDocument/2006/relationships" r:embed="rId325">
          <a:extLst>
            <a:ext uri="{28A0092B-C50C-407E-A947-70E740481C1C}">
              <a14:useLocalDpi xmlns:a14="http://schemas.microsoft.com/office/drawing/2010/main" val="0"/>
            </a:ext>
          </a:extLst>
        </a:blip>
        <a:srcRect/>
        <a:stretch>
          <a:fillRect/>
        </a:stretch>
      </xdr:blipFill>
      <xdr:spPr bwMode="auto">
        <a:xfrm>
          <a:off x="13173075" y="114004725"/>
          <a:ext cx="2160000" cy="4850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58</xdr:row>
      <xdr:rowOff>9525</xdr:rowOff>
    </xdr:from>
    <xdr:to>
      <xdr:col>8</xdr:col>
      <xdr:colOff>2169525</xdr:colOff>
      <xdr:row>58</xdr:row>
      <xdr:rowOff>494556</xdr:rowOff>
    </xdr:to>
    <xdr:pic>
      <xdr:nvPicPr>
        <xdr:cNvPr id="458" name="Obraz 457">
          <a:extLst>
            <a:ext uri="{FF2B5EF4-FFF2-40B4-BE49-F238E27FC236}">
              <a16:creationId xmlns:a16="http://schemas.microsoft.com/office/drawing/2014/main" id="{6C36C3E0-D76F-42E0-8C01-597DFEBA7131}"/>
            </a:ext>
          </a:extLst>
        </xdr:cNvPr>
        <xdr:cNvPicPr>
          <a:picLocks noChangeAspect="1" noChangeArrowheads="1"/>
        </xdr:cNvPicPr>
      </xdr:nvPicPr>
      <xdr:blipFill>
        <a:blip xmlns:r="http://schemas.openxmlformats.org/officeDocument/2006/relationships" r:embed="rId325">
          <a:extLst>
            <a:ext uri="{28A0092B-C50C-407E-A947-70E740481C1C}">
              <a14:useLocalDpi xmlns:a14="http://schemas.microsoft.com/office/drawing/2010/main" val="0"/>
            </a:ext>
          </a:extLst>
        </a:blip>
        <a:srcRect/>
        <a:stretch>
          <a:fillRect/>
        </a:stretch>
      </xdr:blipFill>
      <xdr:spPr bwMode="auto">
        <a:xfrm>
          <a:off x="13173075" y="116033550"/>
          <a:ext cx="2160000" cy="4850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59</xdr:row>
      <xdr:rowOff>9525</xdr:rowOff>
    </xdr:from>
    <xdr:to>
      <xdr:col>8</xdr:col>
      <xdr:colOff>2169525</xdr:colOff>
      <xdr:row>59</xdr:row>
      <xdr:rowOff>494556</xdr:rowOff>
    </xdr:to>
    <xdr:pic>
      <xdr:nvPicPr>
        <xdr:cNvPr id="459" name="Obraz 458">
          <a:extLst>
            <a:ext uri="{FF2B5EF4-FFF2-40B4-BE49-F238E27FC236}">
              <a16:creationId xmlns:a16="http://schemas.microsoft.com/office/drawing/2014/main" id="{C7C1DA28-F42B-4EC4-979D-02C5CEDCEEED}"/>
            </a:ext>
          </a:extLst>
        </xdr:cNvPr>
        <xdr:cNvPicPr>
          <a:picLocks noChangeAspect="1" noChangeArrowheads="1"/>
        </xdr:cNvPicPr>
      </xdr:nvPicPr>
      <xdr:blipFill>
        <a:blip xmlns:r="http://schemas.openxmlformats.org/officeDocument/2006/relationships" r:embed="rId325">
          <a:extLst>
            <a:ext uri="{28A0092B-C50C-407E-A947-70E740481C1C}">
              <a14:useLocalDpi xmlns:a14="http://schemas.microsoft.com/office/drawing/2010/main" val="0"/>
            </a:ext>
          </a:extLst>
        </a:blip>
        <a:srcRect/>
        <a:stretch>
          <a:fillRect/>
        </a:stretch>
      </xdr:blipFill>
      <xdr:spPr bwMode="auto">
        <a:xfrm>
          <a:off x="13173075" y="118062375"/>
          <a:ext cx="2160000" cy="4850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60</xdr:row>
      <xdr:rowOff>9525</xdr:rowOff>
    </xdr:from>
    <xdr:to>
      <xdr:col>8</xdr:col>
      <xdr:colOff>2169525</xdr:colOff>
      <xdr:row>60</xdr:row>
      <xdr:rowOff>494556</xdr:rowOff>
    </xdr:to>
    <xdr:pic>
      <xdr:nvPicPr>
        <xdr:cNvPr id="460" name="Obraz 459">
          <a:extLst>
            <a:ext uri="{FF2B5EF4-FFF2-40B4-BE49-F238E27FC236}">
              <a16:creationId xmlns:a16="http://schemas.microsoft.com/office/drawing/2014/main" id="{1E3EF4B7-58E0-4E36-8C77-3EA544494EC6}"/>
            </a:ext>
          </a:extLst>
        </xdr:cNvPr>
        <xdr:cNvPicPr>
          <a:picLocks noChangeAspect="1" noChangeArrowheads="1"/>
        </xdr:cNvPicPr>
      </xdr:nvPicPr>
      <xdr:blipFill>
        <a:blip xmlns:r="http://schemas.openxmlformats.org/officeDocument/2006/relationships" r:embed="rId325">
          <a:extLst>
            <a:ext uri="{28A0092B-C50C-407E-A947-70E740481C1C}">
              <a14:useLocalDpi xmlns:a14="http://schemas.microsoft.com/office/drawing/2010/main" val="0"/>
            </a:ext>
          </a:extLst>
        </a:blip>
        <a:srcRect/>
        <a:stretch>
          <a:fillRect/>
        </a:stretch>
      </xdr:blipFill>
      <xdr:spPr bwMode="auto">
        <a:xfrm>
          <a:off x="13173075" y="120091200"/>
          <a:ext cx="2160000" cy="4850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61</xdr:row>
      <xdr:rowOff>9525</xdr:rowOff>
    </xdr:from>
    <xdr:to>
      <xdr:col>8</xdr:col>
      <xdr:colOff>2169525</xdr:colOff>
      <xdr:row>61</xdr:row>
      <xdr:rowOff>494556</xdr:rowOff>
    </xdr:to>
    <xdr:pic>
      <xdr:nvPicPr>
        <xdr:cNvPr id="461" name="Obraz 460">
          <a:extLst>
            <a:ext uri="{FF2B5EF4-FFF2-40B4-BE49-F238E27FC236}">
              <a16:creationId xmlns:a16="http://schemas.microsoft.com/office/drawing/2014/main" id="{138AC289-6CAE-493E-AAB1-20351F4696E5}"/>
            </a:ext>
          </a:extLst>
        </xdr:cNvPr>
        <xdr:cNvPicPr>
          <a:picLocks noChangeAspect="1" noChangeArrowheads="1"/>
        </xdr:cNvPicPr>
      </xdr:nvPicPr>
      <xdr:blipFill>
        <a:blip xmlns:r="http://schemas.openxmlformats.org/officeDocument/2006/relationships" r:embed="rId325">
          <a:extLst>
            <a:ext uri="{28A0092B-C50C-407E-A947-70E740481C1C}">
              <a14:useLocalDpi xmlns:a14="http://schemas.microsoft.com/office/drawing/2010/main" val="0"/>
            </a:ext>
          </a:extLst>
        </a:blip>
        <a:srcRect/>
        <a:stretch>
          <a:fillRect/>
        </a:stretch>
      </xdr:blipFill>
      <xdr:spPr bwMode="auto">
        <a:xfrm>
          <a:off x="13173075" y="122120025"/>
          <a:ext cx="2160000" cy="4850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62</xdr:row>
      <xdr:rowOff>9525</xdr:rowOff>
    </xdr:from>
    <xdr:to>
      <xdr:col>8</xdr:col>
      <xdr:colOff>2169525</xdr:colOff>
      <xdr:row>62</xdr:row>
      <xdr:rowOff>494556</xdr:rowOff>
    </xdr:to>
    <xdr:pic>
      <xdr:nvPicPr>
        <xdr:cNvPr id="462" name="Obraz 461">
          <a:extLst>
            <a:ext uri="{FF2B5EF4-FFF2-40B4-BE49-F238E27FC236}">
              <a16:creationId xmlns:a16="http://schemas.microsoft.com/office/drawing/2014/main" id="{723C1AEC-B567-4EB0-8759-62863E5AAA8F}"/>
            </a:ext>
          </a:extLst>
        </xdr:cNvPr>
        <xdr:cNvPicPr>
          <a:picLocks noChangeAspect="1" noChangeArrowheads="1"/>
        </xdr:cNvPicPr>
      </xdr:nvPicPr>
      <xdr:blipFill>
        <a:blip xmlns:r="http://schemas.openxmlformats.org/officeDocument/2006/relationships" r:embed="rId325">
          <a:extLst>
            <a:ext uri="{28A0092B-C50C-407E-A947-70E740481C1C}">
              <a14:useLocalDpi xmlns:a14="http://schemas.microsoft.com/office/drawing/2010/main" val="0"/>
            </a:ext>
          </a:extLst>
        </a:blip>
        <a:srcRect/>
        <a:stretch>
          <a:fillRect/>
        </a:stretch>
      </xdr:blipFill>
      <xdr:spPr bwMode="auto">
        <a:xfrm>
          <a:off x="13173075" y="124148850"/>
          <a:ext cx="2160000" cy="4850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63</xdr:row>
      <xdr:rowOff>9525</xdr:rowOff>
    </xdr:from>
    <xdr:to>
      <xdr:col>8</xdr:col>
      <xdr:colOff>2169525</xdr:colOff>
      <xdr:row>63</xdr:row>
      <xdr:rowOff>494556</xdr:rowOff>
    </xdr:to>
    <xdr:pic>
      <xdr:nvPicPr>
        <xdr:cNvPr id="463" name="Obraz 462">
          <a:extLst>
            <a:ext uri="{FF2B5EF4-FFF2-40B4-BE49-F238E27FC236}">
              <a16:creationId xmlns:a16="http://schemas.microsoft.com/office/drawing/2014/main" id="{8A0E5D31-D270-44FD-83DE-ED35DDF328A7}"/>
            </a:ext>
          </a:extLst>
        </xdr:cNvPr>
        <xdr:cNvPicPr>
          <a:picLocks noChangeAspect="1" noChangeArrowheads="1"/>
        </xdr:cNvPicPr>
      </xdr:nvPicPr>
      <xdr:blipFill>
        <a:blip xmlns:r="http://schemas.openxmlformats.org/officeDocument/2006/relationships" r:embed="rId325">
          <a:extLst>
            <a:ext uri="{28A0092B-C50C-407E-A947-70E740481C1C}">
              <a14:useLocalDpi xmlns:a14="http://schemas.microsoft.com/office/drawing/2010/main" val="0"/>
            </a:ext>
          </a:extLst>
        </a:blip>
        <a:srcRect/>
        <a:stretch>
          <a:fillRect/>
        </a:stretch>
      </xdr:blipFill>
      <xdr:spPr bwMode="auto">
        <a:xfrm>
          <a:off x="13173075" y="126177675"/>
          <a:ext cx="2160000" cy="4850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64</xdr:row>
      <xdr:rowOff>9525</xdr:rowOff>
    </xdr:from>
    <xdr:to>
      <xdr:col>8</xdr:col>
      <xdr:colOff>2169525</xdr:colOff>
      <xdr:row>64</xdr:row>
      <xdr:rowOff>494556</xdr:rowOff>
    </xdr:to>
    <xdr:pic>
      <xdr:nvPicPr>
        <xdr:cNvPr id="464" name="Obraz 463">
          <a:extLst>
            <a:ext uri="{FF2B5EF4-FFF2-40B4-BE49-F238E27FC236}">
              <a16:creationId xmlns:a16="http://schemas.microsoft.com/office/drawing/2014/main" id="{3966245C-B7DE-48F8-B459-521E5D6C7E1B}"/>
            </a:ext>
          </a:extLst>
        </xdr:cNvPr>
        <xdr:cNvPicPr>
          <a:picLocks noChangeAspect="1" noChangeArrowheads="1"/>
        </xdr:cNvPicPr>
      </xdr:nvPicPr>
      <xdr:blipFill>
        <a:blip xmlns:r="http://schemas.openxmlformats.org/officeDocument/2006/relationships" r:embed="rId325">
          <a:extLst>
            <a:ext uri="{28A0092B-C50C-407E-A947-70E740481C1C}">
              <a14:useLocalDpi xmlns:a14="http://schemas.microsoft.com/office/drawing/2010/main" val="0"/>
            </a:ext>
          </a:extLst>
        </a:blip>
        <a:srcRect/>
        <a:stretch>
          <a:fillRect/>
        </a:stretch>
      </xdr:blipFill>
      <xdr:spPr bwMode="auto">
        <a:xfrm>
          <a:off x="13173075" y="128206500"/>
          <a:ext cx="2160000" cy="4850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65</xdr:row>
      <xdr:rowOff>9525</xdr:rowOff>
    </xdr:from>
    <xdr:to>
      <xdr:col>8</xdr:col>
      <xdr:colOff>2169525</xdr:colOff>
      <xdr:row>65</xdr:row>
      <xdr:rowOff>494556</xdr:rowOff>
    </xdr:to>
    <xdr:pic>
      <xdr:nvPicPr>
        <xdr:cNvPr id="465" name="Obraz 464">
          <a:extLst>
            <a:ext uri="{FF2B5EF4-FFF2-40B4-BE49-F238E27FC236}">
              <a16:creationId xmlns:a16="http://schemas.microsoft.com/office/drawing/2014/main" id="{5CD53BA5-C590-4973-BB4E-64A230BFF3D1}"/>
            </a:ext>
          </a:extLst>
        </xdr:cNvPr>
        <xdr:cNvPicPr>
          <a:picLocks noChangeAspect="1" noChangeArrowheads="1"/>
        </xdr:cNvPicPr>
      </xdr:nvPicPr>
      <xdr:blipFill>
        <a:blip xmlns:r="http://schemas.openxmlformats.org/officeDocument/2006/relationships" r:embed="rId325">
          <a:extLst>
            <a:ext uri="{28A0092B-C50C-407E-A947-70E740481C1C}">
              <a14:useLocalDpi xmlns:a14="http://schemas.microsoft.com/office/drawing/2010/main" val="0"/>
            </a:ext>
          </a:extLst>
        </a:blip>
        <a:srcRect/>
        <a:stretch>
          <a:fillRect/>
        </a:stretch>
      </xdr:blipFill>
      <xdr:spPr bwMode="auto">
        <a:xfrm>
          <a:off x="13173075" y="130235325"/>
          <a:ext cx="2160000" cy="4850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66</xdr:row>
      <xdr:rowOff>9525</xdr:rowOff>
    </xdr:from>
    <xdr:to>
      <xdr:col>8</xdr:col>
      <xdr:colOff>2169525</xdr:colOff>
      <xdr:row>66</xdr:row>
      <xdr:rowOff>1102459</xdr:rowOff>
    </xdr:to>
    <xdr:pic>
      <xdr:nvPicPr>
        <xdr:cNvPr id="467" name="Obraz 466">
          <a:extLst>
            <a:ext uri="{FF2B5EF4-FFF2-40B4-BE49-F238E27FC236}">
              <a16:creationId xmlns:a16="http://schemas.microsoft.com/office/drawing/2014/main" id="{82BDB0BF-5C13-B4CD-3CBD-2848275F4E14}"/>
            </a:ext>
          </a:extLst>
        </xdr:cNvPr>
        <xdr:cNvPicPr>
          <a:picLocks noChangeAspect="1" noChangeArrowheads="1"/>
        </xdr:cNvPicPr>
      </xdr:nvPicPr>
      <xdr:blipFill>
        <a:blip xmlns:r="http://schemas.openxmlformats.org/officeDocument/2006/relationships" r:embed="rId326">
          <a:extLst>
            <a:ext uri="{28A0092B-C50C-407E-A947-70E740481C1C}">
              <a14:useLocalDpi xmlns:a14="http://schemas.microsoft.com/office/drawing/2010/main" val="0"/>
            </a:ext>
          </a:extLst>
        </a:blip>
        <a:srcRect/>
        <a:stretch>
          <a:fillRect/>
        </a:stretch>
      </xdr:blipFill>
      <xdr:spPr bwMode="auto">
        <a:xfrm>
          <a:off x="13173075" y="132264150"/>
          <a:ext cx="2160000" cy="1092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9526</xdr:colOff>
      <xdr:row>67</xdr:row>
      <xdr:rowOff>9526</xdr:rowOff>
    </xdr:from>
    <xdr:to>
      <xdr:col>8</xdr:col>
      <xdr:colOff>2021985</xdr:colOff>
      <xdr:row>67</xdr:row>
      <xdr:rowOff>1989526</xdr:rowOff>
    </xdr:to>
    <xdr:pic>
      <xdr:nvPicPr>
        <xdr:cNvPr id="468" name="Obraz 467">
          <a:extLst>
            <a:ext uri="{FF2B5EF4-FFF2-40B4-BE49-F238E27FC236}">
              <a16:creationId xmlns:a16="http://schemas.microsoft.com/office/drawing/2014/main" id="{BEFF53D4-1806-A48B-54CA-CD43DB3114DF}"/>
            </a:ext>
          </a:extLst>
        </xdr:cNvPr>
        <xdr:cNvPicPr>
          <a:picLocks noChangeAspect="1" noChangeArrowheads="1"/>
        </xdr:cNvPicPr>
      </xdr:nvPicPr>
      <xdr:blipFill>
        <a:blip xmlns:r="http://schemas.openxmlformats.org/officeDocument/2006/relationships" r:embed="rId327">
          <a:extLst>
            <a:ext uri="{28A0092B-C50C-407E-A947-70E740481C1C}">
              <a14:useLocalDpi xmlns:a14="http://schemas.microsoft.com/office/drawing/2010/main" val="0"/>
            </a:ext>
          </a:extLst>
        </a:blip>
        <a:srcRect/>
        <a:stretch>
          <a:fillRect/>
        </a:stretch>
      </xdr:blipFill>
      <xdr:spPr bwMode="auto">
        <a:xfrm>
          <a:off x="13173076" y="134292976"/>
          <a:ext cx="2012459"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68</xdr:row>
      <xdr:rowOff>9525</xdr:rowOff>
    </xdr:from>
    <xdr:to>
      <xdr:col>8</xdr:col>
      <xdr:colOff>2021984</xdr:colOff>
      <xdr:row>68</xdr:row>
      <xdr:rowOff>1989525</xdr:rowOff>
    </xdr:to>
    <xdr:pic>
      <xdr:nvPicPr>
        <xdr:cNvPr id="470" name="Obraz 469">
          <a:extLst>
            <a:ext uri="{FF2B5EF4-FFF2-40B4-BE49-F238E27FC236}">
              <a16:creationId xmlns:a16="http://schemas.microsoft.com/office/drawing/2014/main" id="{061A40E5-73D2-4A15-9588-E2E141894144}"/>
            </a:ext>
          </a:extLst>
        </xdr:cNvPr>
        <xdr:cNvPicPr>
          <a:picLocks noChangeAspect="1" noChangeArrowheads="1"/>
        </xdr:cNvPicPr>
      </xdr:nvPicPr>
      <xdr:blipFill>
        <a:blip xmlns:r="http://schemas.openxmlformats.org/officeDocument/2006/relationships" r:embed="rId327">
          <a:extLst>
            <a:ext uri="{28A0092B-C50C-407E-A947-70E740481C1C}">
              <a14:useLocalDpi xmlns:a14="http://schemas.microsoft.com/office/drawing/2010/main" val="0"/>
            </a:ext>
          </a:extLst>
        </a:blip>
        <a:srcRect/>
        <a:stretch>
          <a:fillRect/>
        </a:stretch>
      </xdr:blipFill>
      <xdr:spPr bwMode="auto">
        <a:xfrm>
          <a:off x="13173075" y="136321800"/>
          <a:ext cx="2012459"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69</xdr:row>
      <xdr:rowOff>9525</xdr:rowOff>
    </xdr:from>
    <xdr:to>
      <xdr:col>8</xdr:col>
      <xdr:colOff>2021984</xdr:colOff>
      <xdr:row>69</xdr:row>
      <xdr:rowOff>1989525</xdr:rowOff>
    </xdr:to>
    <xdr:pic>
      <xdr:nvPicPr>
        <xdr:cNvPr id="471" name="Obraz 470">
          <a:extLst>
            <a:ext uri="{FF2B5EF4-FFF2-40B4-BE49-F238E27FC236}">
              <a16:creationId xmlns:a16="http://schemas.microsoft.com/office/drawing/2014/main" id="{22932FB3-463D-4ABB-B629-D6E626A9300E}"/>
            </a:ext>
          </a:extLst>
        </xdr:cNvPr>
        <xdr:cNvPicPr>
          <a:picLocks noChangeAspect="1" noChangeArrowheads="1"/>
        </xdr:cNvPicPr>
      </xdr:nvPicPr>
      <xdr:blipFill>
        <a:blip xmlns:r="http://schemas.openxmlformats.org/officeDocument/2006/relationships" r:embed="rId327">
          <a:extLst>
            <a:ext uri="{28A0092B-C50C-407E-A947-70E740481C1C}">
              <a14:useLocalDpi xmlns:a14="http://schemas.microsoft.com/office/drawing/2010/main" val="0"/>
            </a:ext>
          </a:extLst>
        </a:blip>
        <a:srcRect/>
        <a:stretch>
          <a:fillRect/>
        </a:stretch>
      </xdr:blipFill>
      <xdr:spPr bwMode="auto">
        <a:xfrm>
          <a:off x="13173075" y="138350625"/>
          <a:ext cx="2012459"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70</xdr:row>
      <xdr:rowOff>9525</xdr:rowOff>
    </xdr:from>
    <xdr:to>
      <xdr:col>8</xdr:col>
      <xdr:colOff>2021984</xdr:colOff>
      <xdr:row>70</xdr:row>
      <xdr:rowOff>1989525</xdr:rowOff>
    </xdr:to>
    <xdr:pic>
      <xdr:nvPicPr>
        <xdr:cNvPr id="472" name="Obraz 471">
          <a:extLst>
            <a:ext uri="{FF2B5EF4-FFF2-40B4-BE49-F238E27FC236}">
              <a16:creationId xmlns:a16="http://schemas.microsoft.com/office/drawing/2014/main" id="{12223279-0233-48CE-B15A-E3E63B2B90E4}"/>
            </a:ext>
          </a:extLst>
        </xdr:cNvPr>
        <xdr:cNvPicPr>
          <a:picLocks noChangeAspect="1" noChangeArrowheads="1"/>
        </xdr:cNvPicPr>
      </xdr:nvPicPr>
      <xdr:blipFill>
        <a:blip xmlns:r="http://schemas.openxmlformats.org/officeDocument/2006/relationships" r:embed="rId327">
          <a:extLst>
            <a:ext uri="{28A0092B-C50C-407E-A947-70E740481C1C}">
              <a14:useLocalDpi xmlns:a14="http://schemas.microsoft.com/office/drawing/2010/main" val="0"/>
            </a:ext>
          </a:extLst>
        </a:blip>
        <a:srcRect/>
        <a:stretch>
          <a:fillRect/>
        </a:stretch>
      </xdr:blipFill>
      <xdr:spPr bwMode="auto">
        <a:xfrm>
          <a:off x="13173075" y="140379450"/>
          <a:ext cx="2012459"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71</xdr:row>
      <xdr:rowOff>9525</xdr:rowOff>
    </xdr:from>
    <xdr:to>
      <xdr:col>8</xdr:col>
      <xdr:colOff>2021984</xdr:colOff>
      <xdr:row>71</xdr:row>
      <xdr:rowOff>1989525</xdr:rowOff>
    </xdr:to>
    <xdr:pic>
      <xdr:nvPicPr>
        <xdr:cNvPr id="473" name="Obraz 472">
          <a:extLst>
            <a:ext uri="{FF2B5EF4-FFF2-40B4-BE49-F238E27FC236}">
              <a16:creationId xmlns:a16="http://schemas.microsoft.com/office/drawing/2014/main" id="{AA394479-5E7D-4D5F-9915-25557CF02832}"/>
            </a:ext>
          </a:extLst>
        </xdr:cNvPr>
        <xdr:cNvPicPr>
          <a:picLocks noChangeAspect="1" noChangeArrowheads="1"/>
        </xdr:cNvPicPr>
      </xdr:nvPicPr>
      <xdr:blipFill>
        <a:blip xmlns:r="http://schemas.openxmlformats.org/officeDocument/2006/relationships" r:embed="rId327">
          <a:extLst>
            <a:ext uri="{28A0092B-C50C-407E-A947-70E740481C1C}">
              <a14:useLocalDpi xmlns:a14="http://schemas.microsoft.com/office/drawing/2010/main" val="0"/>
            </a:ext>
          </a:extLst>
        </a:blip>
        <a:srcRect/>
        <a:stretch>
          <a:fillRect/>
        </a:stretch>
      </xdr:blipFill>
      <xdr:spPr bwMode="auto">
        <a:xfrm>
          <a:off x="13173075" y="142408275"/>
          <a:ext cx="2012459"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72</xdr:row>
      <xdr:rowOff>9525</xdr:rowOff>
    </xdr:from>
    <xdr:to>
      <xdr:col>8</xdr:col>
      <xdr:colOff>2021984</xdr:colOff>
      <xdr:row>72</xdr:row>
      <xdr:rowOff>1989525</xdr:rowOff>
    </xdr:to>
    <xdr:pic>
      <xdr:nvPicPr>
        <xdr:cNvPr id="474" name="Obraz 473">
          <a:extLst>
            <a:ext uri="{FF2B5EF4-FFF2-40B4-BE49-F238E27FC236}">
              <a16:creationId xmlns:a16="http://schemas.microsoft.com/office/drawing/2014/main" id="{D81595D2-B69E-49A9-B98A-0B479E21C227}"/>
            </a:ext>
          </a:extLst>
        </xdr:cNvPr>
        <xdr:cNvPicPr>
          <a:picLocks noChangeAspect="1" noChangeArrowheads="1"/>
        </xdr:cNvPicPr>
      </xdr:nvPicPr>
      <xdr:blipFill>
        <a:blip xmlns:r="http://schemas.openxmlformats.org/officeDocument/2006/relationships" r:embed="rId327">
          <a:extLst>
            <a:ext uri="{28A0092B-C50C-407E-A947-70E740481C1C}">
              <a14:useLocalDpi xmlns:a14="http://schemas.microsoft.com/office/drawing/2010/main" val="0"/>
            </a:ext>
          </a:extLst>
        </a:blip>
        <a:srcRect/>
        <a:stretch>
          <a:fillRect/>
        </a:stretch>
      </xdr:blipFill>
      <xdr:spPr bwMode="auto">
        <a:xfrm>
          <a:off x="13173075" y="144437100"/>
          <a:ext cx="2012459"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73</xdr:row>
      <xdr:rowOff>9525</xdr:rowOff>
    </xdr:from>
    <xdr:to>
      <xdr:col>8</xdr:col>
      <xdr:colOff>2021984</xdr:colOff>
      <xdr:row>73</xdr:row>
      <xdr:rowOff>1989525</xdr:rowOff>
    </xdr:to>
    <xdr:pic>
      <xdr:nvPicPr>
        <xdr:cNvPr id="475" name="Obraz 474">
          <a:extLst>
            <a:ext uri="{FF2B5EF4-FFF2-40B4-BE49-F238E27FC236}">
              <a16:creationId xmlns:a16="http://schemas.microsoft.com/office/drawing/2014/main" id="{A3067529-2786-44EB-B5C7-74A3974C8060}"/>
            </a:ext>
          </a:extLst>
        </xdr:cNvPr>
        <xdr:cNvPicPr>
          <a:picLocks noChangeAspect="1" noChangeArrowheads="1"/>
        </xdr:cNvPicPr>
      </xdr:nvPicPr>
      <xdr:blipFill>
        <a:blip xmlns:r="http://schemas.openxmlformats.org/officeDocument/2006/relationships" r:embed="rId327">
          <a:extLst>
            <a:ext uri="{28A0092B-C50C-407E-A947-70E740481C1C}">
              <a14:useLocalDpi xmlns:a14="http://schemas.microsoft.com/office/drawing/2010/main" val="0"/>
            </a:ext>
          </a:extLst>
        </a:blip>
        <a:srcRect/>
        <a:stretch>
          <a:fillRect/>
        </a:stretch>
      </xdr:blipFill>
      <xdr:spPr bwMode="auto">
        <a:xfrm>
          <a:off x="13173075" y="146465925"/>
          <a:ext cx="2012459"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74</xdr:row>
      <xdr:rowOff>9525</xdr:rowOff>
    </xdr:from>
    <xdr:to>
      <xdr:col>8</xdr:col>
      <xdr:colOff>2021984</xdr:colOff>
      <xdr:row>74</xdr:row>
      <xdr:rowOff>1989525</xdr:rowOff>
    </xdr:to>
    <xdr:pic>
      <xdr:nvPicPr>
        <xdr:cNvPr id="476" name="Obraz 475">
          <a:extLst>
            <a:ext uri="{FF2B5EF4-FFF2-40B4-BE49-F238E27FC236}">
              <a16:creationId xmlns:a16="http://schemas.microsoft.com/office/drawing/2014/main" id="{7141E7C0-DA5F-4B7F-911F-0DCE3E4215C3}"/>
            </a:ext>
          </a:extLst>
        </xdr:cNvPr>
        <xdr:cNvPicPr>
          <a:picLocks noChangeAspect="1" noChangeArrowheads="1"/>
        </xdr:cNvPicPr>
      </xdr:nvPicPr>
      <xdr:blipFill>
        <a:blip xmlns:r="http://schemas.openxmlformats.org/officeDocument/2006/relationships" r:embed="rId327">
          <a:extLst>
            <a:ext uri="{28A0092B-C50C-407E-A947-70E740481C1C}">
              <a14:useLocalDpi xmlns:a14="http://schemas.microsoft.com/office/drawing/2010/main" val="0"/>
            </a:ext>
          </a:extLst>
        </a:blip>
        <a:srcRect/>
        <a:stretch>
          <a:fillRect/>
        </a:stretch>
      </xdr:blipFill>
      <xdr:spPr bwMode="auto">
        <a:xfrm>
          <a:off x="13173075" y="148494750"/>
          <a:ext cx="2012459"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75</xdr:row>
      <xdr:rowOff>9525</xdr:rowOff>
    </xdr:from>
    <xdr:to>
      <xdr:col>8</xdr:col>
      <xdr:colOff>2021984</xdr:colOff>
      <xdr:row>75</xdr:row>
      <xdr:rowOff>1989525</xdr:rowOff>
    </xdr:to>
    <xdr:pic>
      <xdr:nvPicPr>
        <xdr:cNvPr id="477" name="Obraz 476">
          <a:extLst>
            <a:ext uri="{FF2B5EF4-FFF2-40B4-BE49-F238E27FC236}">
              <a16:creationId xmlns:a16="http://schemas.microsoft.com/office/drawing/2014/main" id="{26AE7235-36DC-49EC-8E49-88991FB77EBC}"/>
            </a:ext>
          </a:extLst>
        </xdr:cNvPr>
        <xdr:cNvPicPr>
          <a:picLocks noChangeAspect="1" noChangeArrowheads="1"/>
        </xdr:cNvPicPr>
      </xdr:nvPicPr>
      <xdr:blipFill>
        <a:blip xmlns:r="http://schemas.openxmlformats.org/officeDocument/2006/relationships" r:embed="rId327">
          <a:extLst>
            <a:ext uri="{28A0092B-C50C-407E-A947-70E740481C1C}">
              <a14:useLocalDpi xmlns:a14="http://schemas.microsoft.com/office/drawing/2010/main" val="0"/>
            </a:ext>
          </a:extLst>
        </a:blip>
        <a:srcRect/>
        <a:stretch>
          <a:fillRect/>
        </a:stretch>
      </xdr:blipFill>
      <xdr:spPr bwMode="auto">
        <a:xfrm>
          <a:off x="13173075" y="150523575"/>
          <a:ext cx="2012459"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76</xdr:row>
      <xdr:rowOff>9525</xdr:rowOff>
    </xdr:from>
    <xdr:to>
      <xdr:col>8</xdr:col>
      <xdr:colOff>2021984</xdr:colOff>
      <xdr:row>76</xdr:row>
      <xdr:rowOff>1989525</xdr:rowOff>
    </xdr:to>
    <xdr:pic>
      <xdr:nvPicPr>
        <xdr:cNvPr id="478" name="Obraz 477">
          <a:extLst>
            <a:ext uri="{FF2B5EF4-FFF2-40B4-BE49-F238E27FC236}">
              <a16:creationId xmlns:a16="http://schemas.microsoft.com/office/drawing/2014/main" id="{AA33B980-03E7-4C15-B532-70A617526D4A}"/>
            </a:ext>
          </a:extLst>
        </xdr:cNvPr>
        <xdr:cNvPicPr>
          <a:picLocks noChangeAspect="1" noChangeArrowheads="1"/>
        </xdr:cNvPicPr>
      </xdr:nvPicPr>
      <xdr:blipFill>
        <a:blip xmlns:r="http://schemas.openxmlformats.org/officeDocument/2006/relationships" r:embed="rId327">
          <a:extLst>
            <a:ext uri="{28A0092B-C50C-407E-A947-70E740481C1C}">
              <a14:useLocalDpi xmlns:a14="http://schemas.microsoft.com/office/drawing/2010/main" val="0"/>
            </a:ext>
          </a:extLst>
        </a:blip>
        <a:srcRect/>
        <a:stretch>
          <a:fillRect/>
        </a:stretch>
      </xdr:blipFill>
      <xdr:spPr bwMode="auto">
        <a:xfrm>
          <a:off x="13173075" y="152552400"/>
          <a:ext cx="2012459"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77</xdr:row>
      <xdr:rowOff>9525</xdr:rowOff>
    </xdr:from>
    <xdr:to>
      <xdr:col>8</xdr:col>
      <xdr:colOff>2021984</xdr:colOff>
      <xdr:row>77</xdr:row>
      <xdr:rowOff>1989525</xdr:rowOff>
    </xdr:to>
    <xdr:pic>
      <xdr:nvPicPr>
        <xdr:cNvPr id="479" name="Obraz 478">
          <a:extLst>
            <a:ext uri="{FF2B5EF4-FFF2-40B4-BE49-F238E27FC236}">
              <a16:creationId xmlns:a16="http://schemas.microsoft.com/office/drawing/2014/main" id="{82B7083C-FDD5-4425-8D1F-5460C6416EF5}"/>
            </a:ext>
          </a:extLst>
        </xdr:cNvPr>
        <xdr:cNvPicPr>
          <a:picLocks noChangeAspect="1" noChangeArrowheads="1"/>
        </xdr:cNvPicPr>
      </xdr:nvPicPr>
      <xdr:blipFill>
        <a:blip xmlns:r="http://schemas.openxmlformats.org/officeDocument/2006/relationships" r:embed="rId327">
          <a:extLst>
            <a:ext uri="{28A0092B-C50C-407E-A947-70E740481C1C}">
              <a14:useLocalDpi xmlns:a14="http://schemas.microsoft.com/office/drawing/2010/main" val="0"/>
            </a:ext>
          </a:extLst>
        </a:blip>
        <a:srcRect/>
        <a:stretch>
          <a:fillRect/>
        </a:stretch>
      </xdr:blipFill>
      <xdr:spPr bwMode="auto">
        <a:xfrm>
          <a:off x="13173075" y="154581225"/>
          <a:ext cx="2012459"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78</xdr:row>
      <xdr:rowOff>9525</xdr:rowOff>
    </xdr:from>
    <xdr:to>
      <xdr:col>8</xdr:col>
      <xdr:colOff>2021984</xdr:colOff>
      <xdr:row>78</xdr:row>
      <xdr:rowOff>1989525</xdr:rowOff>
    </xdr:to>
    <xdr:pic>
      <xdr:nvPicPr>
        <xdr:cNvPr id="480" name="Obraz 479">
          <a:extLst>
            <a:ext uri="{FF2B5EF4-FFF2-40B4-BE49-F238E27FC236}">
              <a16:creationId xmlns:a16="http://schemas.microsoft.com/office/drawing/2014/main" id="{3BEE4E52-FBF0-4EED-8FE4-D9A80F8DE05A}"/>
            </a:ext>
          </a:extLst>
        </xdr:cNvPr>
        <xdr:cNvPicPr>
          <a:picLocks noChangeAspect="1" noChangeArrowheads="1"/>
        </xdr:cNvPicPr>
      </xdr:nvPicPr>
      <xdr:blipFill>
        <a:blip xmlns:r="http://schemas.openxmlformats.org/officeDocument/2006/relationships" r:embed="rId327">
          <a:extLst>
            <a:ext uri="{28A0092B-C50C-407E-A947-70E740481C1C}">
              <a14:useLocalDpi xmlns:a14="http://schemas.microsoft.com/office/drawing/2010/main" val="0"/>
            </a:ext>
          </a:extLst>
        </a:blip>
        <a:srcRect/>
        <a:stretch>
          <a:fillRect/>
        </a:stretch>
      </xdr:blipFill>
      <xdr:spPr bwMode="auto">
        <a:xfrm>
          <a:off x="13173075" y="156610050"/>
          <a:ext cx="2012459"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79</xdr:row>
      <xdr:rowOff>9525</xdr:rowOff>
    </xdr:from>
    <xdr:to>
      <xdr:col>8</xdr:col>
      <xdr:colOff>2021984</xdr:colOff>
      <xdr:row>79</xdr:row>
      <xdr:rowOff>1989525</xdr:rowOff>
    </xdr:to>
    <xdr:pic>
      <xdr:nvPicPr>
        <xdr:cNvPr id="481" name="Obraz 480">
          <a:extLst>
            <a:ext uri="{FF2B5EF4-FFF2-40B4-BE49-F238E27FC236}">
              <a16:creationId xmlns:a16="http://schemas.microsoft.com/office/drawing/2014/main" id="{800F4C78-5CFB-4AEF-9344-FF10E64A4F99}"/>
            </a:ext>
          </a:extLst>
        </xdr:cNvPr>
        <xdr:cNvPicPr>
          <a:picLocks noChangeAspect="1" noChangeArrowheads="1"/>
        </xdr:cNvPicPr>
      </xdr:nvPicPr>
      <xdr:blipFill>
        <a:blip xmlns:r="http://schemas.openxmlformats.org/officeDocument/2006/relationships" r:embed="rId327">
          <a:extLst>
            <a:ext uri="{28A0092B-C50C-407E-A947-70E740481C1C}">
              <a14:useLocalDpi xmlns:a14="http://schemas.microsoft.com/office/drawing/2010/main" val="0"/>
            </a:ext>
          </a:extLst>
        </a:blip>
        <a:srcRect/>
        <a:stretch>
          <a:fillRect/>
        </a:stretch>
      </xdr:blipFill>
      <xdr:spPr bwMode="auto">
        <a:xfrm>
          <a:off x="13173075" y="158638875"/>
          <a:ext cx="2012459"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80</xdr:row>
      <xdr:rowOff>9525</xdr:rowOff>
    </xdr:from>
    <xdr:to>
      <xdr:col>8</xdr:col>
      <xdr:colOff>2021984</xdr:colOff>
      <xdr:row>80</xdr:row>
      <xdr:rowOff>1989525</xdr:rowOff>
    </xdr:to>
    <xdr:pic>
      <xdr:nvPicPr>
        <xdr:cNvPr id="482" name="Obraz 481">
          <a:extLst>
            <a:ext uri="{FF2B5EF4-FFF2-40B4-BE49-F238E27FC236}">
              <a16:creationId xmlns:a16="http://schemas.microsoft.com/office/drawing/2014/main" id="{DD722DDC-F26A-4FF6-BD69-2785A31DEF5E}"/>
            </a:ext>
          </a:extLst>
        </xdr:cNvPr>
        <xdr:cNvPicPr>
          <a:picLocks noChangeAspect="1" noChangeArrowheads="1"/>
        </xdr:cNvPicPr>
      </xdr:nvPicPr>
      <xdr:blipFill>
        <a:blip xmlns:r="http://schemas.openxmlformats.org/officeDocument/2006/relationships" r:embed="rId327">
          <a:extLst>
            <a:ext uri="{28A0092B-C50C-407E-A947-70E740481C1C}">
              <a14:useLocalDpi xmlns:a14="http://schemas.microsoft.com/office/drawing/2010/main" val="0"/>
            </a:ext>
          </a:extLst>
        </a:blip>
        <a:srcRect/>
        <a:stretch>
          <a:fillRect/>
        </a:stretch>
      </xdr:blipFill>
      <xdr:spPr bwMode="auto">
        <a:xfrm>
          <a:off x="13173075" y="160667700"/>
          <a:ext cx="2012459"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81</xdr:row>
      <xdr:rowOff>9525</xdr:rowOff>
    </xdr:from>
    <xdr:to>
      <xdr:col>8</xdr:col>
      <xdr:colOff>2021984</xdr:colOff>
      <xdr:row>81</xdr:row>
      <xdr:rowOff>1989525</xdr:rowOff>
    </xdr:to>
    <xdr:pic>
      <xdr:nvPicPr>
        <xdr:cNvPr id="483" name="Obraz 482">
          <a:extLst>
            <a:ext uri="{FF2B5EF4-FFF2-40B4-BE49-F238E27FC236}">
              <a16:creationId xmlns:a16="http://schemas.microsoft.com/office/drawing/2014/main" id="{FC25D023-D3AC-4CAD-A9EE-F70CF70C2F25}"/>
            </a:ext>
          </a:extLst>
        </xdr:cNvPr>
        <xdr:cNvPicPr>
          <a:picLocks noChangeAspect="1" noChangeArrowheads="1"/>
        </xdr:cNvPicPr>
      </xdr:nvPicPr>
      <xdr:blipFill>
        <a:blip xmlns:r="http://schemas.openxmlformats.org/officeDocument/2006/relationships" r:embed="rId327">
          <a:extLst>
            <a:ext uri="{28A0092B-C50C-407E-A947-70E740481C1C}">
              <a14:useLocalDpi xmlns:a14="http://schemas.microsoft.com/office/drawing/2010/main" val="0"/>
            </a:ext>
          </a:extLst>
        </a:blip>
        <a:srcRect/>
        <a:stretch>
          <a:fillRect/>
        </a:stretch>
      </xdr:blipFill>
      <xdr:spPr bwMode="auto">
        <a:xfrm>
          <a:off x="13173075" y="162696525"/>
          <a:ext cx="2012459"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82</xdr:row>
      <xdr:rowOff>9525</xdr:rowOff>
    </xdr:from>
    <xdr:to>
      <xdr:col>8</xdr:col>
      <xdr:colOff>2021984</xdr:colOff>
      <xdr:row>82</xdr:row>
      <xdr:rowOff>1989525</xdr:rowOff>
    </xdr:to>
    <xdr:pic>
      <xdr:nvPicPr>
        <xdr:cNvPr id="484" name="Obraz 483">
          <a:extLst>
            <a:ext uri="{FF2B5EF4-FFF2-40B4-BE49-F238E27FC236}">
              <a16:creationId xmlns:a16="http://schemas.microsoft.com/office/drawing/2014/main" id="{05B3A90F-28D4-44EC-AC2B-B5CB2E3AC3CB}"/>
            </a:ext>
          </a:extLst>
        </xdr:cNvPr>
        <xdr:cNvPicPr>
          <a:picLocks noChangeAspect="1" noChangeArrowheads="1"/>
        </xdr:cNvPicPr>
      </xdr:nvPicPr>
      <xdr:blipFill>
        <a:blip xmlns:r="http://schemas.openxmlformats.org/officeDocument/2006/relationships" r:embed="rId327">
          <a:extLst>
            <a:ext uri="{28A0092B-C50C-407E-A947-70E740481C1C}">
              <a14:useLocalDpi xmlns:a14="http://schemas.microsoft.com/office/drawing/2010/main" val="0"/>
            </a:ext>
          </a:extLst>
        </a:blip>
        <a:srcRect/>
        <a:stretch>
          <a:fillRect/>
        </a:stretch>
      </xdr:blipFill>
      <xdr:spPr bwMode="auto">
        <a:xfrm>
          <a:off x="13173075" y="164725350"/>
          <a:ext cx="2012459"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83</xdr:row>
      <xdr:rowOff>9525</xdr:rowOff>
    </xdr:from>
    <xdr:to>
      <xdr:col>8</xdr:col>
      <xdr:colOff>2021984</xdr:colOff>
      <xdr:row>83</xdr:row>
      <xdr:rowOff>1989525</xdr:rowOff>
    </xdr:to>
    <xdr:pic>
      <xdr:nvPicPr>
        <xdr:cNvPr id="485" name="Obraz 484">
          <a:extLst>
            <a:ext uri="{FF2B5EF4-FFF2-40B4-BE49-F238E27FC236}">
              <a16:creationId xmlns:a16="http://schemas.microsoft.com/office/drawing/2014/main" id="{977E5355-358C-4163-A71C-E1AEF6EFE2FD}"/>
            </a:ext>
          </a:extLst>
        </xdr:cNvPr>
        <xdr:cNvPicPr>
          <a:picLocks noChangeAspect="1" noChangeArrowheads="1"/>
        </xdr:cNvPicPr>
      </xdr:nvPicPr>
      <xdr:blipFill>
        <a:blip xmlns:r="http://schemas.openxmlformats.org/officeDocument/2006/relationships" r:embed="rId327">
          <a:extLst>
            <a:ext uri="{28A0092B-C50C-407E-A947-70E740481C1C}">
              <a14:useLocalDpi xmlns:a14="http://schemas.microsoft.com/office/drawing/2010/main" val="0"/>
            </a:ext>
          </a:extLst>
        </a:blip>
        <a:srcRect/>
        <a:stretch>
          <a:fillRect/>
        </a:stretch>
      </xdr:blipFill>
      <xdr:spPr bwMode="auto">
        <a:xfrm>
          <a:off x="13173075" y="166754175"/>
          <a:ext cx="2012459"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84</xdr:row>
      <xdr:rowOff>9525</xdr:rowOff>
    </xdr:from>
    <xdr:to>
      <xdr:col>8</xdr:col>
      <xdr:colOff>2021984</xdr:colOff>
      <xdr:row>84</xdr:row>
      <xdr:rowOff>1989525</xdr:rowOff>
    </xdr:to>
    <xdr:pic>
      <xdr:nvPicPr>
        <xdr:cNvPr id="486" name="Obraz 485">
          <a:extLst>
            <a:ext uri="{FF2B5EF4-FFF2-40B4-BE49-F238E27FC236}">
              <a16:creationId xmlns:a16="http://schemas.microsoft.com/office/drawing/2014/main" id="{19B098FA-6D75-4AC5-9DB4-8AB5A80383E3}"/>
            </a:ext>
          </a:extLst>
        </xdr:cNvPr>
        <xdr:cNvPicPr>
          <a:picLocks noChangeAspect="1" noChangeArrowheads="1"/>
        </xdr:cNvPicPr>
      </xdr:nvPicPr>
      <xdr:blipFill>
        <a:blip xmlns:r="http://schemas.openxmlformats.org/officeDocument/2006/relationships" r:embed="rId327">
          <a:extLst>
            <a:ext uri="{28A0092B-C50C-407E-A947-70E740481C1C}">
              <a14:useLocalDpi xmlns:a14="http://schemas.microsoft.com/office/drawing/2010/main" val="0"/>
            </a:ext>
          </a:extLst>
        </a:blip>
        <a:srcRect/>
        <a:stretch>
          <a:fillRect/>
        </a:stretch>
      </xdr:blipFill>
      <xdr:spPr bwMode="auto">
        <a:xfrm>
          <a:off x="13173075" y="168783000"/>
          <a:ext cx="2012459"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85</xdr:row>
      <xdr:rowOff>9525</xdr:rowOff>
    </xdr:from>
    <xdr:to>
      <xdr:col>8</xdr:col>
      <xdr:colOff>2021984</xdr:colOff>
      <xdr:row>85</xdr:row>
      <xdr:rowOff>1989525</xdr:rowOff>
    </xdr:to>
    <xdr:pic>
      <xdr:nvPicPr>
        <xdr:cNvPr id="487" name="Obraz 486">
          <a:extLst>
            <a:ext uri="{FF2B5EF4-FFF2-40B4-BE49-F238E27FC236}">
              <a16:creationId xmlns:a16="http://schemas.microsoft.com/office/drawing/2014/main" id="{57AA8D33-8205-4D43-B376-126C03DA5C8C}"/>
            </a:ext>
          </a:extLst>
        </xdr:cNvPr>
        <xdr:cNvPicPr>
          <a:picLocks noChangeAspect="1" noChangeArrowheads="1"/>
        </xdr:cNvPicPr>
      </xdr:nvPicPr>
      <xdr:blipFill>
        <a:blip xmlns:r="http://schemas.openxmlformats.org/officeDocument/2006/relationships" r:embed="rId327">
          <a:extLst>
            <a:ext uri="{28A0092B-C50C-407E-A947-70E740481C1C}">
              <a14:useLocalDpi xmlns:a14="http://schemas.microsoft.com/office/drawing/2010/main" val="0"/>
            </a:ext>
          </a:extLst>
        </a:blip>
        <a:srcRect/>
        <a:stretch>
          <a:fillRect/>
        </a:stretch>
      </xdr:blipFill>
      <xdr:spPr bwMode="auto">
        <a:xfrm>
          <a:off x="13173075" y="170811825"/>
          <a:ext cx="2012459"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86</xdr:row>
      <xdr:rowOff>9525</xdr:rowOff>
    </xdr:from>
    <xdr:to>
      <xdr:col>8</xdr:col>
      <xdr:colOff>2021984</xdr:colOff>
      <xdr:row>86</xdr:row>
      <xdr:rowOff>1989525</xdr:rowOff>
    </xdr:to>
    <xdr:pic>
      <xdr:nvPicPr>
        <xdr:cNvPr id="488" name="Obraz 487">
          <a:extLst>
            <a:ext uri="{FF2B5EF4-FFF2-40B4-BE49-F238E27FC236}">
              <a16:creationId xmlns:a16="http://schemas.microsoft.com/office/drawing/2014/main" id="{CEB645B9-002A-4EF1-9262-583332C064AE}"/>
            </a:ext>
          </a:extLst>
        </xdr:cNvPr>
        <xdr:cNvPicPr>
          <a:picLocks noChangeAspect="1" noChangeArrowheads="1"/>
        </xdr:cNvPicPr>
      </xdr:nvPicPr>
      <xdr:blipFill>
        <a:blip xmlns:r="http://schemas.openxmlformats.org/officeDocument/2006/relationships" r:embed="rId327">
          <a:extLst>
            <a:ext uri="{28A0092B-C50C-407E-A947-70E740481C1C}">
              <a14:useLocalDpi xmlns:a14="http://schemas.microsoft.com/office/drawing/2010/main" val="0"/>
            </a:ext>
          </a:extLst>
        </a:blip>
        <a:srcRect/>
        <a:stretch>
          <a:fillRect/>
        </a:stretch>
      </xdr:blipFill>
      <xdr:spPr bwMode="auto">
        <a:xfrm>
          <a:off x="13173075" y="172840650"/>
          <a:ext cx="2012459"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87</xdr:row>
      <xdr:rowOff>9525</xdr:rowOff>
    </xdr:from>
    <xdr:to>
      <xdr:col>8</xdr:col>
      <xdr:colOff>2021984</xdr:colOff>
      <xdr:row>87</xdr:row>
      <xdr:rowOff>1989525</xdr:rowOff>
    </xdr:to>
    <xdr:pic>
      <xdr:nvPicPr>
        <xdr:cNvPr id="489" name="Obraz 488">
          <a:extLst>
            <a:ext uri="{FF2B5EF4-FFF2-40B4-BE49-F238E27FC236}">
              <a16:creationId xmlns:a16="http://schemas.microsoft.com/office/drawing/2014/main" id="{DECCA5A7-AA1F-4168-A43A-9E7F00C207B9}"/>
            </a:ext>
          </a:extLst>
        </xdr:cNvPr>
        <xdr:cNvPicPr>
          <a:picLocks noChangeAspect="1" noChangeArrowheads="1"/>
        </xdr:cNvPicPr>
      </xdr:nvPicPr>
      <xdr:blipFill>
        <a:blip xmlns:r="http://schemas.openxmlformats.org/officeDocument/2006/relationships" r:embed="rId327">
          <a:extLst>
            <a:ext uri="{28A0092B-C50C-407E-A947-70E740481C1C}">
              <a14:useLocalDpi xmlns:a14="http://schemas.microsoft.com/office/drawing/2010/main" val="0"/>
            </a:ext>
          </a:extLst>
        </a:blip>
        <a:srcRect/>
        <a:stretch>
          <a:fillRect/>
        </a:stretch>
      </xdr:blipFill>
      <xdr:spPr bwMode="auto">
        <a:xfrm>
          <a:off x="13173075" y="174869475"/>
          <a:ext cx="2012459"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88</xdr:row>
      <xdr:rowOff>9525</xdr:rowOff>
    </xdr:from>
    <xdr:to>
      <xdr:col>8</xdr:col>
      <xdr:colOff>2021984</xdr:colOff>
      <xdr:row>88</xdr:row>
      <xdr:rowOff>1989525</xdr:rowOff>
    </xdr:to>
    <xdr:pic>
      <xdr:nvPicPr>
        <xdr:cNvPr id="490" name="Obraz 489">
          <a:extLst>
            <a:ext uri="{FF2B5EF4-FFF2-40B4-BE49-F238E27FC236}">
              <a16:creationId xmlns:a16="http://schemas.microsoft.com/office/drawing/2014/main" id="{0E6B1761-02C1-4912-9276-BEA53C81381A}"/>
            </a:ext>
          </a:extLst>
        </xdr:cNvPr>
        <xdr:cNvPicPr>
          <a:picLocks noChangeAspect="1" noChangeArrowheads="1"/>
        </xdr:cNvPicPr>
      </xdr:nvPicPr>
      <xdr:blipFill>
        <a:blip xmlns:r="http://schemas.openxmlformats.org/officeDocument/2006/relationships" r:embed="rId327">
          <a:extLst>
            <a:ext uri="{28A0092B-C50C-407E-A947-70E740481C1C}">
              <a14:useLocalDpi xmlns:a14="http://schemas.microsoft.com/office/drawing/2010/main" val="0"/>
            </a:ext>
          </a:extLst>
        </a:blip>
        <a:srcRect/>
        <a:stretch>
          <a:fillRect/>
        </a:stretch>
      </xdr:blipFill>
      <xdr:spPr bwMode="auto">
        <a:xfrm>
          <a:off x="13173075" y="176898300"/>
          <a:ext cx="2012459"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89</xdr:row>
      <xdr:rowOff>9525</xdr:rowOff>
    </xdr:from>
    <xdr:to>
      <xdr:col>8</xdr:col>
      <xdr:colOff>2021984</xdr:colOff>
      <xdr:row>89</xdr:row>
      <xdr:rowOff>1989525</xdr:rowOff>
    </xdr:to>
    <xdr:pic>
      <xdr:nvPicPr>
        <xdr:cNvPr id="491" name="Obraz 490">
          <a:extLst>
            <a:ext uri="{FF2B5EF4-FFF2-40B4-BE49-F238E27FC236}">
              <a16:creationId xmlns:a16="http://schemas.microsoft.com/office/drawing/2014/main" id="{39695C26-6E9B-4EE1-A9B9-66D958B8F667}"/>
            </a:ext>
          </a:extLst>
        </xdr:cNvPr>
        <xdr:cNvPicPr>
          <a:picLocks noChangeAspect="1" noChangeArrowheads="1"/>
        </xdr:cNvPicPr>
      </xdr:nvPicPr>
      <xdr:blipFill>
        <a:blip xmlns:r="http://schemas.openxmlformats.org/officeDocument/2006/relationships" r:embed="rId327">
          <a:extLst>
            <a:ext uri="{28A0092B-C50C-407E-A947-70E740481C1C}">
              <a14:useLocalDpi xmlns:a14="http://schemas.microsoft.com/office/drawing/2010/main" val="0"/>
            </a:ext>
          </a:extLst>
        </a:blip>
        <a:srcRect/>
        <a:stretch>
          <a:fillRect/>
        </a:stretch>
      </xdr:blipFill>
      <xdr:spPr bwMode="auto">
        <a:xfrm>
          <a:off x="13173075" y="178927125"/>
          <a:ext cx="2012459"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90</xdr:row>
      <xdr:rowOff>9525</xdr:rowOff>
    </xdr:from>
    <xdr:to>
      <xdr:col>8</xdr:col>
      <xdr:colOff>2021984</xdr:colOff>
      <xdr:row>90</xdr:row>
      <xdr:rowOff>1989525</xdr:rowOff>
    </xdr:to>
    <xdr:pic>
      <xdr:nvPicPr>
        <xdr:cNvPr id="492" name="Obraz 491">
          <a:extLst>
            <a:ext uri="{FF2B5EF4-FFF2-40B4-BE49-F238E27FC236}">
              <a16:creationId xmlns:a16="http://schemas.microsoft.com/office/drawing/2014/main" id="{8B083F8C-4D61-4A01-96E2-2CAFA22075C7}"/>
            </a:ext>
          </a:extLst>
        </xdr:cNvPr>
        <xdr:cNvPicPr>
          <a:picLocks noChangeAspect="1" noChangeArrowheads="1"/>
        </xdr:cNvPicPr>
      </xdr:nvPicPr>
      <xdr:blipFill>
        <a:blip xmlns:r="http://schemas.openxmlformats.org/officeDocument/2006/relationships" r:embed="rId327">
          <a:extLst>
            <a:ext uri="{28A0092B-C50C-407E-A947-70E740481C1C}">
              <a14:useLocalDpi xmlns:a14="http://schemas.microsoft.com/office/drawing/2010/main" val="0"/>
            </a:ext>
          </a:extLst>
        </a:blip>
        <a:srcRect/>
        <a:stretch>
          <a:fillRect/>
        </a:stretch>
      </xdr:blipFill>
      <xdr:spPr bwMode="auto">
        <a:xfrm>
          <a:off x="13173075" y="180955950"/>
          <a:ext cx="2012459"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91</xdr:row>
      <xdr:rowOff>9525</xdr:rowOff>
    </xdr:from>
    <xdr:to>
      <xdr:col>8</xdr:col>
      <xdr:colOff>2021984</xdr:colOff>
      <xdr:row>91</xdr:row>
      <xdr:rowOff>1989525</xdr:rowOff>
    </xdr:to>
    <xdr:pic>
      <xdr:nvPicPr>
        <xdr:cNvPr id="493" name="Obraz 492">
          <a:extLst>
            <a:ext uri="{FF2B5EF4-FFF2-40B4-BE49-F238E27FC236}">
              <a16:creationId xmlns:a16="http://schemas.microsoft.com/office/drawing/2014/main" id="{7D6483DF-8738-40A8-B1E8-96B11A7A66F6}"/>
            </a:ext>
          </a:extLst>
        </xdr:cNvPr>
        <xdr:cNvPicPr>
          <a:picLocks noChangeAspect="1" noChangeArrowheads="1"/>
        </xdr:cNvPicPr>
      </xdr:nvPicPr>
      <xdr:blipFill>
        <a:blip xmlns:r="http://schemas.openxmlformats.org/officeDocument/2006/relationships" r:embed="rId327">
          <a:extLst>
            <a:ext uri="{28A0092B-C50C-407E-A947-70E740481C1C}">
              <a14:useLocalDpi xmlns:a14="http://schemas.microsoft.com/office/drawing/2010/main" val="0"/>
            </a:ext>
          </a:extLst>
        </a:blip>
        <a:srcRect/>
        <a:stretch>
          <a:fillRect/>
        </a:stretch>
      </xdr:blipFill>
      <xdr:spPr bwMode="auto">
        <a:xfrm>
          <a:off x="13173075" y="182984775"/>
          <a:ext cx="2012459"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92</xdr:row>
      <xdr:rowOff>9525</xdr:rowOff>
    </xdr:from>
    <xdr:to>
      <xdr:col>8</xdr:col>
      <xdr:colOff>2021984</xdr:colOff>
      <xdr:row>92</xdr:row>
      <xdr:rowOff>1989525</xdr:rowOff>
    </xdr:to>
    <xdr:pic>
      <xdr:nvPicPr>
        <xdr:cNvPr id="494" name="Obraz 493">
          <a:extLst>
            <a:ext uri="{FF2B5EF4-FFF2-40B4-BE49-F238E27FC236}">
              <a16:creationId xmlns:a16="http://schemas.microsoft.com/office/drawing/2014/main" id="{5821F0AF-E01D-40A2-9C2C-CF3328D49DDB}"/>
            </a:ext>
          </a:extLst>
        </xdr:cNvPr>
        <xdr:cNvPicPr>
          <a:picLocks noChangeAspect="1" noChangeArrowheads="1"/>
        </xdr:cNvPicPr>
      </xdr:nvPicPr>
      <xdr:blipFill>
        <a:blip xmlns:r="http://schemas.openxmlformats.org/officeDocument/2006/relationships" r:embed="rId327">
          <a:extLst>
            <a:ext uri="{28A0092B-C50C-407E-A947-70E740481C1C}">
              <a14:useLocalDpi xmlns:a14="http://schemas.microsoft.com/office/drawing/2010/main" val="0"/>
            </a:ext>
          </a:extLst>
        </a:blip>
        <a:srcRect/>
        <a:stretch>
          <a:fillRect/>
        </a:stretch>
      </xdr:blipFill>
      <xdr:spPr bwMode="auto">
        <a:xfrm>
          <a:off x="13173075" y="185013600"/>
          <a:ext cx="2012459"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93</xdr:row>
      <xdr:rowOff>9525</xdr:rowOff>
    </xdr:from>
    <xdr:to>
      <xdr:col>8</xdr:col>
      <xdr:colOff>2021984</xdr:colOff>
      <xdr:row>93</xdr:row>
      <xdr:rowOff>1989525</xdr:rowOff>
    </xdr:to>
    <xdr:pic>
      <xdr:nvPicPr>
        <xdr:cNvPr id="495" name="Obraz 494">
          <a:extLst>
            <a:ext uri="{FF2B5EF4-FFF2-40B4-BE49-F238E27FC236}">
              <a16:creationId xmlns:a16="http://schemas.microsoft.com/office/drawing/2014/main" id="{975C89E0-3701-4574-9585-7E88565AC538}"/>
            </a:ext>
          </a:extLst>
        </xdr:cNvPr>
        <xdr:cNvPicPr>
          <a:picLocks noChangeAspect="1" noChangeArrowheads="1"/>
        </xdr:cNvPicPr>
      </xdr:nvPicPr>
      <xdr:blipFill>
        <a:blip xmlns:r="http://schemas.openxmlformats.org/officeDocument/2006/relationships" r:embed="rId327">
          <a:extLst>
            <a:ext uri="{28A0092B-C50C-407E-A947-70E740481C1C}">
              <a14:useLocalDpi xmlns:a14="http://schemas.microsoft.com/office/drawing/2010/main" val="0"/>
            </a:ext>
          </a:extLst>
        </a:blip>
        <a:srcRect/>
        <a:stretch>
          <a:fillRect/>
        </a:stretch>
      </xdr:blipFill>
      <xdr:spPr bwMode="auto">
        <a:xfrm>
          <a:off x="13173075" y="187042425"/>
          <a:ext cx="2012459"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94</xdr:row>
      <xdr:rowOff>9525</xdr:rowOff>
    </xdr:from>
    <xdr:to>
      <xdr:col>8</xdr:col>
      <xdr:colOff>2021984</xdr:colOff>
      <xdr:row>94</xdr:row>
      <xdr:rowOff>1989525</xdr:rowOff>
    </xdr:to>
    <xdr:pic>
      <xdr:nvPicPr>
        <xdr:cNvPr id="496" name="Obraz 495">
          <a:extLst>
            <a:ext uri="{FF2B5EF4-FFF2-40B4-BE49-F238E27FC236}">
              <a16:creationId xmlns:a16="http://schemas.microsoft.com/office/drawing/2014/main" id="{E2CD1B7A-55FC-4DC5-A488-9FA344EEE687}"/>
            </a:ext>
          </a:extLst>
        </xdr:cNvPr>
        <xdr:cNvPicPr>
          <a:picLocks noChangeAspect="1" noChangeArrowheads="1"/>
        </xdr:cNvPicPr>
      </xdr:nvPicPr>
      <xdr:blipFill>
        <a:blip xmlns:r="http://schemas.openxmlformats.org/officeDocument/2006/relationships" r:embed="rId327">
          <a:extLst>
            <a:ext uri="{28A0092B-C50C-407E-A947-70E740481C1C}">
              <a14:useLocalDpi xmlns:a14="http://schemas.microsoft.com/office/drawing/2010/main" val="0"/>
            </a:ext>
          </a:extLst>
        </a:blip>
        <a:srcRect/>
        <a:stretch>
          <a:fillRect/>
        </a:stretch>
      </xdr:blipFill>
      <xdr:spPr bwMode="auto">
        <a:xfrm>
          <a:off x="13173075" y="189071250"/>
          <a:ext cx="2012459"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95</xdr:row>
      <xdr:rowOff>9525</xdr:rowOff>
    </xdr:from>
    <xdr:to>
      <xdr:col>8</xdr:col>
      <xdr:colOff>2021984</xdr:colOff>
      <xdr:row>95</xdr:row>
      <xdr:rowOff>1989525</xdr:rowOff>
    </xdr:to>
    <xdr:pic>
      <xdr:nvPicPr>
        <xdr:cNvPr id="497" name="Obraz 496">
          <a:extLst>
            <a:ext uri="{FF2B5EF4-FFF2-40B4-BE49-F238E27FC236}">
              <a16:creationId xmlns:a16="http://schemas.microsoft.com/office/drawing/2014/main" id="{5ECA5FC6-2EEA-47F4-9944-841D6BDE3180}"/>
            </a:ext>
          </a:extLst>
        </xdr:cNvPr>
        <xdr:cNvPicPr>
          <a:picLocks noChangeAspect="1" noChangeArrowheads="1"/>
        </xdr:cNvPicPr>
      </xdr:nvPicPr>
      <xdr:blipFill>
        <a:blip xmlns:r="http://schemas.openxmlformats.org/officeDocument/2006/relationships" r:embed="rId327">
          <a:extLst>
            <a:ext uri="{28A0092B-C50C-407E-A947-70E740481C1C}">
              <a14:useLocalDpi xmlns:a14="http://schemas.microsoft.com/office/drawing/2010/main" val="0"/>
            </a:ext>
          </a:extLst>
        </a:blip>
        <a:srcRect/>
        <a:stretch>
          <a:fillRect/>
        </a:stretch>
      </xdr:blipFill>
      <xdr:spPr bwMode="auto">
        <a:xfrm>
          <a:off x="13173075" y="191100075"/>
          <a:ext cx="2012459"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96</xdr:row>
      <xdr:rowOff>9525</xdr:rowOff>
    </xdr:from>
    <xdr:to>
      <xdr:col>8</xdr:col>
      <xdr:colOff>1583035</xdr:colOff>
      <xdr:row>96</xdr:row>
      <xdr:rowOff>1989525</xdr:rowOff>
    </xdr:to>
    <xdr:pic>
      <xdr:nvPicPr>
        <xdr:cNvPr id="498" name="Obraz 497">
          <a:extLst>
            <a:ext uri="{FF2B5EF4-FFF2-40B4-BE49-F238E27FC236}">
              <a16:creationId xmlns:a16="http://schemas.microsoft.com/office/drawing/2014/main" id="{7FB8C44D-03A0-B335-C9DC-F2E60FCE06FA}"/>
            </a:ext>
          </a:extLst>
        </xdr:cNvPr>
        <xdr:cNvPicPr>
          <a:picLocks noChangeAspect="1" noChangeArrowheads="1"/>
        </xdr:cNvPicPr>
      </xdr:nvPicPr>
      <xdr:blipFill>
        <a:blip xmlns:r="http://schemas.openxmlformats.org/officeDocument/2006/relationships" r:embed="rId328" cstate="print">
          <a:extLst>
            <a:ext uri="{28A0092B-C50C-407E-A947-70E740481C1C}">
              <a14:useLocalDpi xmlns:a14="http://schemas.microsoft.com/office/drawing/2010/main" val="0"/>
            </a:ext>
          </a:extLst>
        </a:blip>
        <a:srcRect/>
        <a:stretch>
          <a:fillRect/>
        </a:stretch>
      </xdr:blipFill>
      <xdr:spPr bwMode="auto">
        <a:xfrm>
          <a:off x="13173075" y="193128900"/>
          <a:ext cx="157351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97</xdr:row>
      <xdr:rowOff>0</xdr:rowOff>
    </xdr:from>
    <xdr:to>
      <xdr:col>8</xdr:col>
      <xdr:colOff>1583035</xdr:colOff>
      <xdr:row>97</xdr:row>
      <xdr:rowOff>1980000</xdr:rowOff>
    </xdr:to>
    <xdr:pic>
      <xdr:nvPicPr>
        <xdr:cNvPr id="499" name="Obraz 498">
          <a:extLst>
            <a:ext uri="{FF2B5EF4-FFF2-40B4-BE49-F238E27FC236}">
              <a16:creationId xmlns:a16="http://schemas.microsoft.com/office/drawing/2014/main" id="{DD36371C-BB9D-42B2-8E6A-44FC949A9984}"/>
            </a:ext>
          </a:extLst>
        </xdr:cNvPr>
        <xdr:cNvPicPr>
          <a:picLocks noChangeAspect="1" noChangeArrowheads="1"/>
        </xdr:cNvPicPr>
      </xdr:nvPicPr>
      <xdr:blipFill>
        <a:blip xmlns:r="http://schemas.openxmlformats.org/officeDocument/2006/relationships" r:embed="rId328" cstate="print">
          <a:extLst>
            <a:ext uri="{28A0092B-C50C-407E-A947-70E740481C1C}">
              <a14:useLocalDpi xmlns:a14="http://schemas.microsoft.com/office/drawing/2010/main" val="0"/>
            </a:ext>
          </a:extLst>
        </a:blip>
        <a:srcRect/>
        <a:stretch>
          <a:fillRect/>
        </a:stretch>
      </xdr:blipFill>
      <xdr:spPr bwMode="auto">
        <a:xfrm>
          <a:off x="13173075" y="195148200"/>
          <a:ext cx="157351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98</xdr:row>
      <xdr:rowOff>9525</xdr:rowOff>
    </xdr:from>
    <xdr:to>
      <xdr:col>8</xdr:col>
      <xdr:colOff>1583035</xdr:colOff>
      <xdr:row>98</xdr:row>
      <xdr:rowOff>1989525</xdr:rowOff>
    </xdr:to>
    <xdr:pic>
      <xdr:nvPicPr>
        <xdr:cNvPr id="500" name="Obraz 499">
          <a:extLst>
            <a:ext uri="{FF2B5EF4-FFF2-40B4-BE49-F238E27FC236}">
              <a16:creationId xmlns:a16="http://schemas.microsoft.com/office/drawing/2014/main" id="{A410D3FA-8E46-4DD7-8E9D-0B20FC9EC5BE}"/>
            </a:ext>
          </a:extLst>
        </xdr:cNvPr>
        <xdr:cNvPicPr>
          <a:picLocks noChangeAspect="1" noChangeArrowheads="1"/>
        </xdr:cNvPicPr>
      </xdr:nvPicPr>
      <xdr:blipFill>
        <a:blip xmlns:r="http://schemas.openxmlformats.org/officeDocument/2006/relationships" r:embed="rId328" cstate="print">
          <a:extLst>
            <a:ext uri="{28A0092B-C50C-407E-A947-70E740481C1C}">
              <a14:useLocalDpi xmlns:a14="http://schemas.microsoft.com/office/drawing/2010/main" val="0"/>
            </a:ext>
          </a:extLst>
        </a:blip>
        <a:srcRect/>
        <a:stretch>
          <a:fillRect/>
        </a:stretch>
      </xdr:blipFill>
      <xdr:spPr bwMode="auto">
        <a:xfrm>
          <a:off x="13173075" y="197186550"/>
          <a:ext cx="157351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99</xdr:row>
      <xdr:rowOff>9525</xdr:rowOff>
    </xdr:from>
    <xdr:to>
      <xdr:col>8</xdr:col>
      <xdr:colOff>1583035</xdr:colOff>
      <xdr:row>99</xdr:row>
      <xdr:rowOff>1989525</xdr:rowOff>
    </xdr:to>
    <xdr:pic>
      <xdr:nvPicPr>
        <xdr:cNvPr id="501" name="Obraz 500">
          <a:extLst>
            <a:ext uri="{FF2B5EF4-FFF2-40B4-BE49-F238E27FC236}">
              <a16:creationId xmlns:a16="http://schemas.microsoft.com/office/drawing/2014/main" id="{CAF050A3-0402-46BF-838C-F38F5F91D749}"/>
            </a:ext>
          </a:extLst>
        </xdr:cNvPr>
        <xdr:cNvPicPr>
          <a:picLocks noChangeAspect="1" noChangeArrowheads="1"/>
        </xdr:cNvPicPr>
      </xdr:nvPicPr>
      <xdr:blipFill>
        <a:blip xmlns:r="http://schemas.openxmlformats.org/officeDocument/2006/relationships" r:embed="rId328" cstate="print">
          <a:extLst>
            <a:ext uri="{28A0092B-C50C-407E-A947-70E740481C1C}">
              <a14:useLocalDpi xmlns:a14="http://schemas.microsoft.com/office/drawing/2010/main" val="0"/>
            </a:ext>
          </a:extLst>
        </a:blip>
        <a:srcRect/>
        <a:stretch>
          <a:fillRect/>
        </a:stretch>
      </xdr:blipFill>
      <xdr:spPr bwMode="auto">
        <a:xfrm>
          <a:off x="13173075" y="199215375"/>
          <a:ext cx="157351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100</xdr:row>
      <xdr:rowOff>9525</xdr:rowOff>
    </xdr:from>
    <xdr:to>
      <xdr:col>8</xdr:col>
      <xdr:colOff>1583035</xdr:colOff>
      <xdr:row>100</xdr:row>
      <xdr:rowOff>1989525</xdr:rowOff>
    </xdr:to>
    <xdr:pic>
      <xdr:nvPicPr>
        <xdr:cNvPr id="502" name="Obraz 501">
          <a:extLst>
            <a:ext uri="{FF2B5EF4-FFF2-40B4-BE49-F238E27FC236}">
              <a16:creationId xmlns:a16="http://schemas.microsoft.com/office/drawing/2014/main" id="{A8A63205-0CDE-4CEF-B24D-4E0DF40A8089}"/>
            </a:ext>
          </a:extLst>
        </xdr:cNvPr>
        <xdr:cNvPicPr>
          <a:picLocks noChangeAspect="1" noChangeArrowheads="1"/>
        </xdr:cNvPicPr>
      </xdr:nvPicPr>
      <xdr:blipFill>
        <a:blip xmlns:r="http://schemas.openxmlformats.org/officeDocument/2006/relationships" r:embed="rId328" cstate="print">
          <a:extLst>
            <a:ext uri="{28A0092B-C50C-407E-A947-70E740481C1C}">
              <a14:useLocalDpi xmlns:a14="http://schemas.microsoft.com/office/drawing/2010/main" val="0"/>
            </a:ext>
          </a:extLst>
        </a:blip>
        <a:srcRect/>
        <a:stretch>
          <a:fillRect/>
        </a:stretch>
      </xdr:blipFill>
      <xdr:spPr bwMode="auto">
        <a:xfrm>
          <a:off x="13173075" y="201244200"/>
          <a:ext cx="157351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101</xdr:row>
      <xdr:rowOff>9525</xdr:rowOff>
    </xdr:from>
    <xdr:to>
      <xdr:col>8</xdr:col>
      <xdr:colOff>1583035</xdr:colOff>
      <xdr:row>101</xdr:row>
      <xdr:rowOff>1989525</xdr:rowOff>
    </xdr:to>
    <xdr:pic>
      <xdr:nvPicPr>
        <xdr:cNvPr id="503" name="Obraz 502">
          <a:extLst>
            <a:ext uri="{FF2B5EF4-FFF2-40B4-BE49-F238E27FC236}">
              <a16:creationId xmlns:a16="http://schemas.microsoft.com/office/drawing/2014/main" id="{4070E181-020B-4633-A3B1-126D7C6FF133}"/>
            </a:ext>
          </a:extLst>
        </xdr:cNvPr>
        <xdr:cNvPicPr>
          <a:picLocks noChangeAspect="1" noChangeArrowheads="1"/>
        </xdr:cNvPicPr>
      </xdr:nvPicPr>
      <xdr:blipFill>
        <a:blip xmlns:r="http://schemas.openxmlformats.org/officeDocument/2006/relationships" r:embed="rId328" cstate="print">
          <a:extLst>
            <a:ext uri="{28A0092B-C50C-407E-A947-70E740481C1C}">
              <a14:useLocalDpi xmlns:a14="http://schemas.microsoft.com/office/drawing/2010/main" val="0"/>
            </a:ext>
          </a:extLst>
        </a:blip>
        <a:srcRect/>
        <a:stretch>
          <a:fillRect/>
        </a:stretch>
      </xdr:blipFill>
      <xdr:spPr bwMode="auto">
        <a:xfrm>
          <a:off x="13173075" y="203273025"/>
          <a:ext cx="157351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102</xdr:row>
      <xdr:rowOff>9525</xdr:rowOff>
    </xdr:from>
    <xdr:to>
      <xdr:col>8</xdr:col>
      <xdr:colOff>1583035</xdr:colOff>
      <xdr:row>102</xdr:row>
      <xdr:rowOff>1989525</xdr:rowOff>
    </xdr:to>
    <xdr:pic>
      <xdr:nvPicPr>
        <xdr:cNvPr id="504" name="Obraz 503">
          <a:extLst>
            <a:ext uri="{FF2B5EF4-FFF2-40B4-BE49-F238E27FC236}">
              <a16:creationId xmlns:a16="http://schemas.microsoft.com/office/drawing/2014/main" id="{BF5CCC3D-BDA0-4AD9-990B-A6E3445758AC}"/>
            </a:ext>
          </a:extLst>
        </xdr:cNvPr>
        <xdr:cNvPicPr>
          <a:picLocks noChangeAspect="1" noChangeArrowheads="1"/>
        </xdr:cNvPicPr>
      </xdr:nvPicPr>
      <xdr:blipFill>
        <a:blip xmlns:r="http://schemas.openxmlformats.org/officeDocument/2006/relationships" r:embed="rId328" cstate="print">
          <a:extLst>
            <a:ext uri="{28A0092B-C50C-407E-A947-70E740481C1C}">
              <a14:useLocalDpi xmlns:a14="http://schemas.microsoft.com/office/drawing/2010/main" val="0"/>
            </a:ext>
          </a:extLst>
        </a:blip>
        <a:srcRect/>
        <a:stretch>
          <a:fillRect/>
        </a:stretch>
      </xdr:blipFill>
      <xdr:spPr bwMode="auto">
        <a:xfrm>
          <a:off x="13173075" y="205301850"/>
          <a:ext cx="157351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entelospzoo-my.sharepoint.com/personal/radoslaw_adamiak_entelospzoo_onmicrosoft_com/Documents/Pliki%20z%20czat&#243;w%20w%20aplikacji%20Microsoft%20Teams/cennik.xlsx" TargetMode="External"/><Relationship Id="rId1" Type="http://schemas.openxmlformats.org/officeDocument/2006/relationships/externalLinkPath" Target="https://entelospzoo-my.sharepoint.com/personal/radoslaw_adamiak_entelospzoo_onmicrosoft_com/Documents/Pliki%20z%20czat&#243;w%20w%20aplikacji%20Microsoft%20Teams/cennik.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entelospzoo.sharepoint.com/sites/Entelo-Sprzeda/Shared%20Documents/Zielone%20Pracownie/Cenniki%20dostawc&#243;w/CENNIK_03-2023_Platinum%20-%20Agraf.xlsx" TargetMode="External"/><Relationship Id="rId1" Type="http://schemas.openxmlformats.org/officeDocument/2006/relationships/externalLinkPath" Target="https://entelospzoo.sharepoint.com/sites/Entelo-Sprzeda/Shared%20Documents/Zielone%20Pracownie/Cenniki%20dostawc&#243;w/CENNIK_03-2023_Platinum%20-%20Agra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m6oIAkCgIU2-So7Pj-Pjpy-Td56fFXxHl9I-0-5h3VlD0jKQpqElR4wA9EmpUnYW" itemId="01PIDAPALOICZDSLMT6RHYJHMEF4OF236P">
      <xxl21:absoluteUrl r:id="rId2"/>
    </xxl21:alternateUrls>
    <sheetNames>
      <sheetName val="Meble"/>
    </sheetNames>
    <sheetDataSet>
      <sheetData sheetId="0">
        <row r="6">
          <cell r="D6" t="str">
            <v>R1.42</v>
          </cell>
          <cell r="I6">
            <v>400</v>
          </cell>
        </row>
        <row r="7">
          <cell r="D7" t="str">
            <v>R2.42</v>
          </cell>
          <cell r="I7">
            <v>700</v>
          </cell>
        </row>
        <row r="8">
          <cell r="D8" t="str">
            <v>R4.44</v>
          </cell>
          <cell r="I8">
            <v>1300</v>
          </cell>
        </row>
        <row r="9">
          <cell r="D9" t="str">
            <v>R1.41</v>
          </cell>
          <cell r="I9">
            <v>300</v>
          </cell>
        </row>
        <row r="10">
          <cell r="D10" t="str">
            <v>R2.46</v>
          </cell>
          <cell r="I10">
            <v>500</v>
          </cell>
        </row>
        <row r="11">
          <cell r="D11" t="str">
            <v>R4.41</v>
          </cell>
          <cell r="I11">
            <v>950</v>
          </cell>
        </row>
        <row r="12">
          <cell r="D12" t="str">
            <v>RM.42</v>
          </cell>
          <cell r="I12">
            <v>700</v>
          </cell>
        </row>
        <row r="13">
          <cell r="D13" t="str">
            <v>RL.41</v>
          </cell>
          <cell r="I13">
            <v>350</v>
          </cell>
        </row>
        <row r="14">
          <cell r="D14" t="str">
            <v>RL.42</v>
          </cell>
          <cell r="I14">
            <v>600</v>
          </cell>
        </row>
        <row r="15">
          <cell r="D15" t="str">
            <v>R3.41</v>
          </cell>
          <cell r="I15">
            <v>700</v>
          </cell>
        </row>
        <row r="16">
          <cell r="D16" t="str">
            <v>R3.42</v>
          </cell>
          <cell r="I16">
            <v>1000</v>
          </cell>
        </row>
        <row r="17">
          <cell r="D17" t="str">
            <v>RK.42</v>
          </cell>
          <cell r="I17">
            <v>450</v>
          </cell>
        </row>
        <row r="18">
          <cell r="D18" t="str">
            <v>RJ.41</v>
          </cell>
          <cell r="I18">
            <v>250</v>
          </cell>
        </row>
        <row r="19">
          <cell r="D19" t="str">
            <v>RK.41</v>
          </cell>
          <cell r="I19">
            <v>250</v>
          </cell>
        </row>
        <row r="20">
          <cell r="D20" t="str">
            <v>RM.41</v>
          </cell>
          <cell r="I20">
            <v>450</v>
          </cell>
        </row>
        <row r="21">
          <cell r="D21" t="str">
            <v>R3.43</v>
          </cell>
          <cell r="I21">
            <v>1150</v>
          </cell>
        </row>
        <row r="22">
          <cell r="D22" t="str">
            <v>R4.42</v>
          </cell>
          <cell r="I22">
            <v>1550</v>
          </cell>
        </row>
        <row r="23">
          <cell r="D23" t="str">
            <v>R3.44</v>
          </cell>
          <cell r="I23">
            <v>1400</v>
          </cell>
        </row>
        <row r="24">
          <cell r="D24" t="str">
            <v>R4.45</v>
          </cell>
          <cell r="I24">
            <v>1700</v>
          </cell>
        </row>
        <row r="25">
          <cell r="D25" t="str">
            <v>R5.41</v>
          </cell>
          <cell r="I25">
            <v>2300</v>
          </cell>
        </row>
        <row r="26">
          <cell r="D26" t="str">
            <v>D0.40</v>
          </cell>
          <cell r="I26">
            <v>450</v>
          </cell>
        </row>
        <row r="27">
          <cell r="D27" t="str">
            <v>RM.43</v>
          </cell>
          <cell r="I27">
            <v>1100</v>
          </cell>
        </row>
        <row r="28">
          <cell r="D28" t="str">
            <v>R4.43</v>
          </cell>
          <cell r="I28">
            <v>1350</v>
          </cell>
        </row>
        <row r="29">
          <cell r="D29" t="str">
            <v>R4.46</v>
          </cell>
          <cell r="I29">
            <v>1700</v>
          </cell>
        </row>
        <row r="30">
          <cell r="D30" t="str">
            <v>RK.43</v>
          </cell>
          <cell r="I30">
            <v>600</v>
          </cell>
        </row>
        <row r="31">
          <cell r="D31" t="str">
            <v>R2.47</v>
          </cell>
          <cell r="I31">
            <v>750</v>
          </cell>
        </row>
        <row r="32">
          <cell r="D32" t="str">
            <v>R2.42</v>
          </cell>
          <cell r="I32">
            <v>1000</v>
          </cell>
        </row>
        <row r="33">
          <cell r="D33" t="str">
            <v>R2.43</v>
          </cell>
          <cell r="I33">
            <v>1150</v>
          </cell>
        </row>
        <row r="34">
          <cell r="D34" t="str">
            <v>IM.41</v>
          </cell>
          <cell r="I34">
            <v>400</v>
          </cell>
        </row>
        <row r="35">
          <cell r="D35" t="str">
            <v>IM.42</v>
          </cell>
          <cell r="I35">
            <v>900</v>
          </cell>
        </row>
        <row r="36">
          <cell r="D36" t="str">
            <v>IX.44</v>
          </cell>
          <cell r="I36">
            <v>600</v>
          </cell>
        </row>
        <row r="37">
          <cell r="D37" t="str">
            <v>IX.45</v>
          </cell>
          <cell r="I37">
            <v>1200</v>
          </cell>
        </row>
        <row r="38">
          <cell r="D38" t="str">
            <v>IX.42</v>
          </cell>
          <cell r="I38">
            <v>450</v>
          </cell>
        </row>
        <row r="39">
          <cell r="D39" t="str">
            <v>IX.43</v>
          </cell>
          <cell r="I39">
            <v>800</v>
          </cell>
        </row>
        <row r="40">
          <cell r="D40" t="str">
            <v>SE.41</v>
          </cell>
          <cell r="I40">
            <v>900</v>
          </cell>
        </row>
        <row r="41">
          <cell r="D41" t="str">
            <v>SE.42</v>
          </cell>
          <cell r="I41">
            <v>1150</v>
          </cell>
        </row>
        <row r="42">
          <cell r="D42" t="str">
            <v>SE.43</v>
          </cell>
          <cell r="I42">
            <v>1400</v>
          </cell>
        </row>
        <row r="43">
          <cell r="D43" t="str">
            <v>R2.48</v>
          </cell>
          <cell r="I43">
            <v>1050</v>
          </cell>
        </row>
        <row r="44">
          <cell r="D44" t="str">
            <v>R2.44</v>
          </cell>
          <cell r="I44">
            <v>1300</v>
          </cell>
        </row>
        <row r="45">
          <cell r="D45" t="str">
            <v>R2.49</v>
          </cell>
          <cell r="I45">
            <v>600</v>
          </cell>
        </row>
        <row r="46">
          <cell r="D46" t="str">
            <v>R2.45</v>
          </cell>
          <cell r="I46">
            <v>800</v>
          </cell>
        </row>
        <row r="47">
          <cell r="D47" t="str">
            <v>SD.41</v>
          </cell>
          <cell r="I47">
            <v>900</v>
          </cell>
        </row>
        <row r="48">
          <cell r="D48" t="str">
            <v>SD.42</v>
          </cell>
          <cell r="I48">
            <v>1150</v>
          </cell>
        </row>
        <row r="49">
          <cell r="D49" t="str">
            <v>SD.44</v>
          </cell>
          <cell r="I49">
            <v>2000</v>
          </cell>
        </row>
        <row r="50">
          <cell r="D50" t="str">
            <v>SD.43</v>
          </cell>
          <cell r="I50">
            <v>1900</v>
          </cell>
        </row>
        <row r="51">
          <cell r="D51" t="str">
            <v>SF.43</v>
          </cell>
          <cell r="I51">
            <v>500</v>
          </cell>
        </row>
        <row r="52">
          <cell r="D52" t="str">
            <v>SF.41</v>
          </cell>
          <cell r="I52">
            <v>1100</v>
          </cell>
        </row>
        <row r="53">
          <cell r="D53" t="str">
            <v>SF.42</v>
          </cell>
          <cell r="I53">
            <v>2050</v>
          </cell>
        </row>
        <row r="54">
          <cell r="D54" t="str">
            <v>SD.45</v>
          </cell>
          <cell r="I54">
            <v>1700</v>
          </cell>
        </row>
        <row r="55">
          <cell r="D55" t="str">
            <v>IS.41</v>
          </cell>
          <cell r="I55">
            <v>500</v>
          </cell>
        </row>
        <row r="56">
          <cell r="D56" t="str">
            <v>IS.42</v>
          </cell>
          <cell r="I56">
            <v>500</v>
          </cell>
        </row>
        <row r="57">
          <cell r="D57" t="str">
            <v>IS.43</v>
          </cell>
          <cell r="I57">
            <v>600</v>
          </cell>
        </row>
        <row r="58">
          <cell r="D58" t="str">
            <v>IS.44</v>
          </cell>
          <cell r="I58">
            <v>600</v>
          </cell>
        </row>
        <row r="59">
          <cell r="D59" t="str">
            <v>IS.45</v>
          </cell>
          <cell r="I59">
            <v>700</v>
          </cell>
        </row>
        <row r="60">
          <cell r="D60" t="str">
            <v>RD.41</v>
          </cell>
          <cell r="I60">
            <v>1000</v>
          </cell>
        </row>
        <row r="61">
          <cell r="D61" t="str">
            <v>RD.42</v>
          </cell>
          <cell r="I61">
            <v>1150</v>
          </cell>
        </row>
        <row r="62">
          <cell r="D62" t="str">
            <v>RD.43</v>
          </cell>
          <cell r="I62">
            <v>1250</v>
          </cell>
        </row>
        <row r="63">
          <cell r="D63" t="str">
            <v>RD.44</v>
          </cell>
          <cell r="I63">
            <v>1400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GTsJdV0_xkmoMKybUwyIzaYIa5VdbgtAkc_qOeV4f5nIxKlt5XalR7PcFQER-K8t" itemId="01PF5Z3THBNG7F3TBHZRFKX6B43V2NR6JP">
      <xxl21:absoluteUrl r:id="rId2"/>
    </xxl21:alternateUrls>
    <sheetNames>
      <sheetName val="CENNIK DO EXCELA"/>
    </sheetNames>
    <sheetDataSet>
      <sheetData sheetId="0">
        <row r="1">
          <cell r="E1" t="str">
            <v>NR SAP</v>
          </cell>
          <cell r="F1" t="str">
            <v>NAZWA TOWARU</v>
          </cell>
        </row>
        <row r="6">
          <cell r="E6" t="str">
            <v>G230402A030</v>
          </cell>
          <cell r="F6" t="str">
            <v>Monitor interaktywny BenQ RE-6501</v>
          </cell>
        </row>
        <row r="7">
          <cell r="E7" t="str">
            <v>G230402A031</v>
          </cell>
          <cell r="F7" t="str">
            <v>Monitor interaktywny BenQ RE-7501</v>
          </cell>
        </row>
        <row r="8">
          <cell r="E8" t="str">
            <v>G230402A032</v>
          </cell>
          <cell r="F8" t="str">
            <v>Monitor interaktywny BenQ RE-8601</v>
          </cell>
        </row>
        <row r="9">
          <cell r="E9" t="str">
            <v>G230402A033</v>
          </cell>
          <cell r="F9" t="str">
            <v>Monitor interaktywny BenQ RE-9801</v>
          </cell>
        </row>
        <row r="10">
          <cell r="E10" t="str">
            <v>G230402A042</v>
          </cell>
          <cell r="F10" t="str">
            <v>Monitor interaktywny BenQ RE-6503</v>
          </cell>
        </row>
        <row r="11">
          <cell r="E11" t="str">
            <v>G230402A043</v>
          </cell>
          <cell r="F11" t="str">
            <v>Monitor interaktywny BenQ RE-7503</v>
          </cell>
        </row>
        <row r="12">
          <cell r="E12" t="str">
            <v>G230402A044</v>
          </cell>
          <cell r="F12" t="str">
            <v>Monitor interaktywny BenQ RE-8603</v>
          </cell>
        </row>
        <row r="13">
          <cell r="E13" t="str">
            <v>G230402A045</v>
          </cell>
          <cell r="F13" t="str">
            <v>Monitor interaktywny BenQ RE-9803</v>
          </cell>
        </row>
        <row r="14">
          <cell r="E14" t="str">
            <v>G230402A034</v>
          </cell>
          <cell r="F14" t="str">
            <v>Monitor interaktywny BenQ RM-6503</v>
          </cell>
        </row>
        <row r="15">
          <cell r="E15" t="str">
            <v>G230402A035</v>
          </cell>
          <cell r="F15" t="str">
            <v>Monitor interaktywny BenQ RM-7503</v>
          </cell>
        </row>
        <row r="16">
          <cell r="E16" t="str">
            <v>G230402A036</v>
          </cell>
          <cell r="F16" t="str">
            <v>Monitor interaktywny BenQ RM-8603</v>
          </cell>
        </row>
        <row r="17">
          <cell r="E17" t="str">
            <v>G230402A039</v>
          </cell>
          <cell r="F17" t="str">
            <v>Monitor interaktywny BenQ RP-6503</v>
          </cell>
        </row>
        <row r="18">
          <cell r="E18" t="str">
            <v>G230402A040</v>
          </cell>
          <cell r="F18" t="str">
            <v>Monitor interaktywny BenQ RP-7503</v>
          </cell>
        </row>
        <row r="19">
          <cell r="E19" t="str">
            <v>G230402A041</v>
          </cell>
          <cell r="F19" t="str">
            <v>Monitor interaktywny BenQ RP-8603</v>
          </cell>
        </row>
        <row r="20">
          <cell r="E20" t="str">
            <v>G230402A037</v>
          </cell>
          <cell r="F20" t="str">
            <v>Monitor interaktywny BenQ IL-4301</v>
          </cell>
        </row>
        <row r="21">
          <cell r="E21" t="str">
            <v>G230402A038</v>
          </cell>
          <cell r="F21" t="str">
            <v>Monitor interaktywny BenQ IL-5501</v>
          </cell>
        </row>
        <row r="22">
          <cell r="E22" t="str">
            <v>G230402A025</v>
          </cell>
          <cell r="F22" t="str">
            <v>Monitor interaktywny BenQ CP-6501K</v>
          </cell>
        </row>
        <row r="23">
          <cell r="E23" t="str">
            <v>G230402A026</v>
          </cell>
          <cell r="F23" t="str">
            <v>Monitor interaktywny BenQ CP-8601K</v>
          </cell>
        </row>
        <row r="25">
          <cell r="E25" t="str">
            <v>G540201L009</v>
          </cell>
          <cell r="F25" t="str">
            <v>Monitor interaktywny Newline TruTouch TT-6519RS</v>
          </cell>
        </row>
        <row r="26">
          <cell r="E26" t="str">
            <v>G540201O001</v>
          </cell>
          <cell r="F26" t="str">
            <v>Monitor interaktywny Newline LYRA TT-5521Q</v>
          </cell>
        </row>
        <row r="27">
          <cell r="E27" t="str">
            <v>G540201O002</v>
          </cell>
          <cell r="F27" t="str">
            <v>Monitor interaktywny Newline LYRA TT-6521Q</v>
          </cell>
        </row>
        <row r="28">
          <cell r="E28" t="str">
            <v>G540201O003</v>
          </cell>
          <cell r="F28" t="str">
            <v>Monitor interaktywny Newline LYRA TT-7521Q</v>
          </cell>
        </row>
        <row r="29">
          <cell r="E29" t="str">
            <v>G540201O004</v>
          </cell>
          <cell r="F29" t="str">
            <v>Monitor interaktywny Newline LYRA TT-8621Q</v>
          </cell>
        </row>
        <row r="30">
          <cell r="E30" t="str">
            <v>G540201O005</v>
          </cell>
          <cell r="F30" t="str">
            <v>Monitor interaktywny Newline LYRA TT-9821Q</v>
          </cell>
        </row>
        <row r="31">
          <cell r="E31" t="str">
            <v>G540201P001</v>
          </cell>
          <cell r="F31" t="str">
            <v>Monitor interaktywny Newline ELARA TT-6522Q</v>
          </cell>
        </row>
        <row r="32">
          <cell r="E32" t="str">
            <v>G540201P002</v>
          </cell>
          <cell r="F32" t="str">
            <v>Monitor interaktywny Newline ELARA TT-7522Q</v>
          </cell>
        </row>
        <row r="33">
          <cell r="E33" t="str">
            <v>G540201P003</v>
          </cell>
          <cell r="F33" t="str">
            <v>Monitor interaktywny Newline ELARA TT-8622Q</v>
          </cell>
        </row>
        <row r="34">
          <cell r="E34" t="str">
            <v>G540202D001</v>
          </cell>
          <cell r="F34" t="str">
            <v>Monitor interaktywny Newline VEGA TT-6522Z</v>
          </cell>
        </row>
        <row r="35">
          <cell r="E35" t="str">
            <v>G540202D002</v>
          </cell>
          <cell r="F35" t="str">
            <v>Monitor interaktywny Newline VEGA TT-7522Z</v>
          </cell>
        </row>
        <row r="36">
          <cell r="E36" t="str">
            <v>G540202D003</v>
          </cell>
          <cell r="F36" t="str">
            <v>Monitor interaktywny Newline VEGA TT-8622Z</v>
          </cell>
        </row>
        <row r="37">
          <cell r="E37" t="str">
            <v>G540502MP01</v>
          </cell>
          <cell r="F37" t="str">
            <v>Monitor interaktywny Newline TT-6522Z VEGA + OPS WB7B120J</v>
          </cell>
        </row>
        <row r="38">
          <cell r="E38" t="str">
            <v>G540502MP02</v>
          </cell>
          <cell r="F38" t="str">
            <v>Monitor interaktywny Newline TT-7522Z VEGA + OPS WB7B120J</v>
          </cell>
        </row>
        <row r="39">
          <cell r="E39" t="str">
            <v>G540502MP03</v>
          </cell>
          <cell r="F39" t="str">
            <v>Monitor interaktywny Newline TT-8622Z VEGA + OPS WB7B120J</v>
          </cell>
        </row>
        <row r="40">
          <cell r="E40" t="str">
            <v>G540202E001</v>
          </cell>
          <cell r="F40" t="str">
            <v>Monitor interaktywny Newline NAOS+ TT-5521IP</v>
          </cell>
        </row>
        <row r="41">
          <cell r="E41" t="str">
            <v>G540202E002</v>
          </cell>
          <cell r="F41" t="str">
            <v>Monitor interaktywny Newline NAOS+ TT-6521IP</v>
          </cell>
        </row>
        <row r="42">
          <cell r="E42" t="str">
            <v>G540202E003</v>
          </cell>
          <cell r="F42" t="str">
            <v>Monitor interaktywny Newline NAOS+ TT-7521IP</v>
          </cell>
        </row>
        <row r="43">
          <cell r="E43" t="str">
            <v>G540202E004</v>
          </cell>
          <cell r="F43" t="str">
            <v>Monitor interaktywny Newline NAOS+ TT-8621IP</v>
          </cell>
        </row>
        <row r="45">
          <cell r="E45" t="str">
            <v>G660201A001</v>
          </cell>
          <cell r="F45" t="str">
            <v>Monitor interaktywny HLG HV65 65 cali</v>
          </cell>
        </row>
        <row r="46">
          <cell r="E46" t="str">
            <v>G660201B001</v>
          </cell>
          <cell r="F46" t="str">
            <v>Monitor interaktywny HLG HC65 65 cali</v>
          </cell>
        </row>
        <row r="49">
          <cell r="E49" t="str">
            <v>G540202C001</v>
          </cell>
          <cell r="F49" t="str">
            <v>Monitor interaktywny Newline Flex TT-2721AIO</v>
          </cell>
        </row>
        <row r="51">
          <cell r="E51" t="str">
            <v>G800301A001</v>
          </cell>
          <cell r="F51" t="str">
            <v>Monitor interaktywny Ideao Hub 24 cale (zawiera pisak elektroniczny)</v>
          </cell>
        </row>
        <row r="55">
          <cell r="E55" t="str">
            <v>G230401A019</v>
          </cell>
          <cell r="F55" t="str">
            <v>Monitor wielkoformatowy BenQ CS-6501</v>
          </cell>
        </row>
        <row r="56">
          <cell r="E56" t="str">
            <v>G230401A020</v>
          </cell>
          <cell r="F56" t="str">
            <v>Monitor wielkoformatowy BenQ CS-7501</v>
          </cell>
        </row>
        <row r="57">
          <cell r="E57" t="str">
            <v>G230401A021</v>
          </cell>
          <cell r="F57" t="str">
            <v>Monitor wielkoformatowy BenQ CS-8601</v>
          </cell>
        </row>
        <row r="58">
          <cell r="E58" t="str">
            <v>G230401A014</v>
          </cell>
          <cell r="F58" t="str">
            <v>Monitor wielkoformatowy BenQ SL-4302K</v>
          </cell>
        </row>
        <row r="59">
          <cell r="E59" t="str">
            <v>G230401A015</v>
          </cell>
          <cell r="F59" t="str">
            <v>Monitor wielkoformatowy BenQ SL-5502K</v>
          </cell>
        </row>
        <row r="60">
          <cell r="E60" t="str">
            <v>G230401A009</v>
          </cell>
          <cell r="F60" t="str">
            <v>Monitor wielkoformatowy BenQ SL-6502K</v>
          </cell>
        </row>
        <row r="61">
          <cell r="E61" t="str">
            <v>G230401A016</v>
          </cell>
          <cell r="F61" t="str">
            <v>Monitor wielkoformatowy BenQ SL-7502K</v>
          </cell>
        </row>
        <row r="62">
          <cell r="E62" t="str">
            <v>G230401A017</v>
          </cell>
          <cell r="F62" t="str">
            <v>Monitor wielkoformatowy BenQ SL-8502K</v>
          </cell>
        </row>
        <row r="63">
          <cell r="E63" t="str">
            <v>G230401A010</v>
          </cell>
          <cell r="F63" t="str">
            <v>Monitor wielkoformatowy BenQ ST-4302S</v>
          </cell>
        </row>
        <row r="64">
          <cell r="E64" t="str">
            <v>G230401A018</v>
          </cell>
          <cell r="F64" t="str">
            <v>Monitor wielkoformatowy BenQ ST-5502S</v>
          </cell>
        </row>
        <row r="65">
          <cell r="E65" t="str">
            <v>G230401A022</v>
          </cell>
          <cell r="F65" t="str">
            <v>Monitor wielkoformatowy BenQ ST-6502S</v>
          </cell>
        </row>
        <row r="66">
          <cell r="E66" t="str">
            <v>G230401A023</v>
          </cell>
          <cell r="F66" t="str">
            <v>Monitor wielkoformatowy BenQ ST-7502S</v>
          </cell>
        </row>
        <row r="67">
          <cell r="E67" t="str">
            <v>G230401A024</v>
          </cell>
          <cell r="F67" t="str">
            <v>Monitor wielkoformatowy BenQ ST-8602S</v>
          </cell>
        </row>
        <row r="71">
          <cell r="E71" t="str">
            <v>G540205A029</v>
          </cell>
          <cell r="F71" t="str">
            <v>Komputer OPS WB7B120J (zawiera lic. W10 PRO)</v>
          </cell>
        </row>
        <row r="72">
          <cell r="E72" t="str">
            <v>G540205A028</v>
          </cell>
          <cell r="F72" t="str">
            <v>Komputer OPS WB5B820J (zawiera lic. W10 PRO)</v>
          </cell>
        </row>
        <row r="73">
          <cell r="E73" t="str">
            <v>G540205A027</v>
          </cell>
          <cell r="F73" t="str">
            <v>Komputer OPS WB5B820W (bez OS)</v>
          </cell>
        </row>
        <row r="75">
          <cell r="E75" t="str">
            <v>G660202A001</v>
          </cell>
          <cell r="F75" t="str">
            <v>Mini PC MT43A (i3, 4G, 128GB)</v>
          </cell>
        </row>
        <row r="78">
          <cell r="E78" t="str">
            <v>G540205A026</v>
          </cell>
          <cell r="F78" t="str">
            <v>Komputer SDM Newline WB7SXI20J (zawiera lic. W10 PRO)</v>
          </cell>
        </row>
        <row r="79">
          <cell r="E79" t="str">
            <v>G540205A025</v>
          </cell>
          <cell r="F79" t="str">
            <v>Komputer SDM Newline WB5SXI20J (zawiera lic. W10 PRO)</v>
          </cell>
        </row>
        <row r="82">
          <cell r="E82" t="str">
            <v>G540205D007</v>
          </cell>
          <cell r="F82" t="str">
            <v>Chrome Box Newline A10</v>
          </cell>
        </row>
        <row r="86">
          <cell r="E86" t="str">
            <v>G120611B004</v>
          </cell>
          <cell r="F86" t="str">
            <v>Uchwyt ścienny MC-750 do monitorów (60-100 cali, do 70 kg)</v>
          </cell>
        </row>
        <row r="87">
          <cell r="E87" t="str">
            <v>G120611B001</v>
          </cell>
          <cell r="F87" t="str">
            <v>Uchwyt ścienny MC-605N do monitorów (37-70 cali, do 55kg)</v>
          </cell>
        </row>
        <row r="89">
          <cell r="E89" t="str">
            <v>G520101A001</v>
          </cell>
          <cell r="F89" t="str">
            <v>Uchwyt ścienny XWB1 do monitorów (80-95 cali, do 110 kg)</v>
          </cell>
        </row>
        <row r="91">
          <cell r="E91" t="str">
            <v>G540205B020</v>
          </cell>
          <cell r="F91" t="str">
            <v>Uchwyt ścienny DB-04 do monitorów od 55 do 86 cali (do 100kg)</v>
          </cell>
        </row>
        <row r="93">
          <cell r="E93" t="str">
            <v>G660202B008</v>
          </cell>
          <cell r="F93" t="str">
            <v>Podstawa przyścienna HLGFS16 do monitorów 55”- 86”</v>
          </cell>
        </row>
        <row r="96">
          <cell r="E96" t="str">
            <v>G540205B016</v>
          </cell>
          <cell r="F96" t="str">
            <v>Podstawa mobilna HW86 do monitorów o wadze 55-136 kg</v>
          </cell>
        </row>
        <row r="99">
          <cell r="E99" t="str">
            <v>G660202B003</v>
          </cell>
          <cell r="F99" t="str">
            <v>Podstawa mobilna SLIM HEAVY z elektr. reg. wys. do monitorów (do 95 cali, 100 kg)</v>
          </cell>
        </row>
        <row r="100">
          <cell r="E100" t="str">
            <v>G660202B015</v>
          </cell>
          <cell r="F100" t="str">
            <v>Podstawa mobilna HMIFMIMI 2w1 (monitor-stół interaktywny) z elektr. reg. wys. i pochylenia</v>
          </cell>
        </row>
        <row r="101">
          <cell r="E101" t="str">
            <v>G660202B002</v>
          </cell>
          <cell r="F101" t="str">
            <v>Podstawa mobilna SLIM LIGHT z elektr. reg. wys. do monitorów (do 95 cali, 65 kg)</v>
          </cell>
        </row>
        <row r="104">
          <cell r="E104" t="str">
            <v>G540205B005</v>
          </cell>
          <cell r="F104" t="str">
            <v>System mocowania ściennego TruLift DB400-40 do monitorów o wadze 23-43 kg</v>
          </cell>
        </row>
        <row r="105">
          <cell r="E105" t="str">
            <v>G540205B006</v>
          </cell>
          <cell r="F105" t="str">
            <v>System mocowania ściennego TruLift DB400-70 do monitorów o wadze 43-70 kg</v>
          </cell>
        </row>
        <row r="106">
          <cell r="E106" t="str">
            <v>G540205B007</v>
          </cell>
          <cell r="F106" t="str">
            <v>System mocowania ściennego TruLift DB650-80 do monitorów o wadze 34-70 kg</v>
          </cell>
        </row>
        <row r="107">
          <cell r="E107" t="str">
            <v>G540205B008</v>
          </cell>
          <cell r="F107" t="str">
            <v>System mocowania ściennego TruLift DB400-90 do monitorów o wadze 66-95 kg</v>
          </cell>
        </row>
        <row r="108">
          <cell r="E108" t="str">
            <v>G540205B009</v>
          </cell>
          <cell r="F108" t="str">
            <v>System mocowania ściennego TruLift DB650-130 do monitorów o wadze 67-127 kg</v>
          </cell>
        </row>
        <row r="109">
          <cell r="E109" t="str">
            <v>G540205B010</v>
          </cell>
          <cell r="F109" t="str">
            <v>Podstawa mobilna TruLift HW400-40 do monitorów o wadze 23-43 kg</v>
          </cell>
        </row>
        <row r="110">
          <cell r="E110" t="str">
            <v>G540205B011</v>
          </cell>
          <cell r="F110" t="str">
            <v>Podstawa mobilna TruLift HW400-70 do monitorów o wadze 43-70 kg</v>
          </cell>
        </row>
        <row r="111">
          <cell r="E111" t="str">
            <v>G540205B012</v>
          </cell>
          <cell r="F111" t="str">
            <v>Podstawa mobilna TruLift HW400-90 do monitorów o wadze 66-95 kg</v>
          </cell>
        </row>
        <row r="112">
          <cell r="E112" t="str">
            <v>G540205B013</v>
          </cell>
          <cell r="F112" t="str">
            <v>Podstawa mobilna TruLift HW650-80 do monitorów o wadze 34-70 kg</v>
          </cell>
        </row>
        <row r="113">
          <cell r="E113" t="str">
            <v>G540205B014</v>
          </cell>
          <cell r="F113" t="str">
            <v>Podstawa mobilna TruLift HW650-130 do monitorów o wadze 67-127 kg</v>
          </cell>
        </row>
        <row r="117">
          <cell r="E117" t="str">
            <v>G540205D009</v>
          </cell>
          <cell r="F117" t="str">
            <v>Kamera 4k Newline TC-4N22 do monitorów serii LYRA</v>
          </cell>
        </row>
        <row r="119">
          <cell r="E119" t="str">
            <v>G800101A002</v>
          </cell>
          <cell r="F119" t="str">
            <v>Kamera wideokonferencyjna INNEX C470</v>
          </cell>
        </row>
        <row r="120">
          <cell r="E120" t="str">
            <v>G800101A005</v>
          </cell>
          <cell r="F120" t="str">
            <v>Kamera wideokonferencyjna INNEX C570</v>
          </cell>
        </row>
        <row r="121">
          <cell r="E121" t="str">
            <v>G800101A003</v>
          </cell>
          <cell r="F121" t="str">
            <v>Kamera wideokonferencyjna panoramiczna INNEX C830</v>
          </cell>
        </row>
        <row r="125">
          <cell r="E125" t="str">
            <v>G810101A001</v>
          </cell>
          <cell r="F125" t="str">
            <v>Soundbar Klear LAYLA KLE10A 2.0 (48W RMS) - certyfikat indywidualnej kalibracji</v>
          </cell>
        </row>
        <row r="129">
          <cell r="E129" t="str">
            <v>G660202C002</v>
          </cell>
          <cell r="F129" t="str">
            <v>Moduł WiFi/Bluetooth do monitorów serii V</v>
          </cell>
        </row>
        <row r="133">
          <cell r="E133" t="str">
            <v>G540601F005</v>
          </cell>
          <cell r="F133" t="str">
            <v>Newline Display Management 2 (RADIX)</v>
          </cell>
        </row>
        <row r="134">
          <cell r="E134" t="str">
            <v>G540601F007</v>
          </cell>
          <cell r="F134" t="str">
            <v>Newline Reactive IFP</v>
          </cell>
        </row>
        <row r="135">
          <cell r="E135" t="str">
            <v>G540601F006</v>
          </cell>
          <cell r="F135" t="str">
            <v>Newline Reactive PRO</v>
          </cell>
        </row>
        <row r="136">
          <cell r="E136" t="str">
            <v>G540601D004</v>
          </cell>
          <cell r="F136" t="str">
            <v>Pakiet Newline CORPORATE (Cast/Broadcast/Launch Control) dla Windows</v>
          </cell>
        </row>
        <row r="137">
          <cell r="E137" t="str">
            <v>G540601B001</v>
          </cell>
          <cell r="F137" t="str">
            <v>Oprogramowanie Octopus (instalacja na 2 komputerach)</v>
          </cell>
        </row>
        <row r="140">
          <cell r="E140" t="str">
            <v>G230404A006</v>
          </cell>
          <cell r="F140" t="str">
            <v>X-Sign Premium - uruchomienie dotyku na monitorze</v>
          </cell>
        </row>
        <row r="141">
          <cell r="E141" t="str">
            <v>G230404B004</v>
          </cell>
          <cell r="F141" t="str">
            <v>X-Sign Premium Cloud seria IL (dotyk) - 4 lata</v>
          </cell>
        </row>
        <row r="142">
          <cell r="E142" t="str">
            <v>G230404A005</v>
          </cell>
          <cell r="F142" t="str">
            <v>X-Sign Basic Cloud seria ST/SL - 5 lat</v>
          </cell>
        </row>
        <row r="143">
          <cell r="E143" t="str">
            <v>G230404A003</v>
          </cell>
          <cell r="F143" t="str">
            <v>X-Sign Basic Cloud seria ST/SL - 3 lata</v>
          </cell>
        </row>
        <row r="144">
          <cell r="E144" t="str">
            <v>G230404B002</v>
          </cell>
          <cell r="F144" t="str">
            <v>X-Sign Premium Cloud seria IL (dotyk) - 2 lata</v>
          </cell>
        </row>
        <row r="145">
          <cell r="E145" t="str">
            <v>G230404A002</v>
          </cell>
          <cell r="F145" t="str">
            <v>X-Sign Basic Cloud seria ST/SL - 2 lata</v>
          </cell>
        </row>
        <row r="146">
          <cell r="E146" t="str">
            <v>G230404A001</v>
          </cell>
          <cell r="F146" t="str">
            <v>X-Sign Basic Cloud seria ST/SL - 1 rok</v>
          </cell>
        </row>
        <row r="147">
          <cell r="E147" t="str">
            <v>G230404B005</v>
          </cell>
          <cell r="F147" t="str">
            <v>X-Sign Premium Cloud seria IL (dotyk) - 5 lat</v>
          </cell>
        </row>
        <row r="148">
          <cell r="E148" t="str">
            <v>G230404B001</v>
          </cell>
          <cell r="F148" t="str">
            <v>X-Sign Premium Cloud seria IL (dotyk) - 1 rok</v>
          </cell>
        </row>
        <row r="149">
          <cell r="E149" t="str">
            <v>G230404B003</v>
          </cell>
          <cell r="F149" t="str">
            <v>X-Sign Premium Cloud seria IL (dotyk) - 3 lata</v>
          </cell>
        </row>
        <row r="153">
          <cell r="E153" t="str">
            <v>G540207B001</v>
          </cell>
          <cell r="F153" t="str">
            <v>Aktualizacja firmware na monitorze Newline</v>
          </cell>
        </row>
        <row r="158">
          <cell r="E158" t="str">
            <v>G040303C022</v>
          </cell>
          <cell r="F158" t="str">
            <v>Pisak interaktywny do IW DualBoard, IW Board i IW Mobi (biały)</v>
          </cell>
        </row>
        <row r="159">
          <cell r="E159" t="str">
            <v>G040303C023</v>
          </cell>
          <cell r="F159" t="str">
            <v>Drugi pisak interaktywny do IW DualBoard (niebieski lub szary)</v>
          </cell>
        </row>
        <row r="162">
          <cell r="E162" t="str">
            <v>G040303B006</v>
          </cell>
          <cell r="F162" t="str">
            <v>Zestaw komunikacji RF do tablic Interwrite DualBoard i Board</v>
          </cell>
        </row>
        <row r="163">
          <cell r="E163" t="str">
            <v>G040303B009</v>
          </cell>
          <cell r="F163" t="str">
            <v>Zestaw komunikacji RF do tablic TouchBoard Plus</v>
          </cell>
        </row>
        <row r="166">
          <cell r="E166" t="str">
            <v>G040303D016</v>
          </cell>
          <cell r="F166" t="str">
            <v>Ładowarka II gen. pisaków do Interwrite DualBoard (bez pisaków)</v>
          </cell>
        </row>
        <row r="171">
          <cell r="E171" t="str">
            <v>G220101B022</v>
          </cell>
          <cell r="F171" t="str">
            <v>Projektor Epson EB-E20</v>
          </cell>
        </row>
        <row r="172">
          <cell r="E172" t="str">
            <v>G220101B024</v>
          </cell>
          <cell r="F172" t="str">
            <v>Projektor Epson EB-X49</v>
          </cell>
        </row>
        <row r="175">
          <cell r="E175" t="str">
            <v>G220101C010</v>
          </cell>
          <cell r="F175" t="str">
            <v>Projektor Epson EB-W06</v>
          </cell>
        </row>
        <row r="176">
          <cell r="E176" t="str">
            <v>G220101C012</v>
          </cell>
          <cell r="F176" t="str">
            <v>Projektor Epson EB-W49</v>
          </cell>
        </row>
        <row r="177">
          <cell r="E177" t="str">
            <v>G220101C014</v>
          </cell>
          <cell r="F177" t="str">
            <v>Projektor Epson CO-W01</v>
          </cell>
        </row>
        <row r="179">
          <cell r="E179" t="str">
            <v>G260101C026</v>
          </cell>
          <cell r="F179" t="str">
            <v>Projektor NEC ME 383W</v>
          </cell>
        </row>
        <row r="181">
          <cell r="E181" t="str">
            <v>G390101C009</v>
          </cell>
          <cell r="F181" t="str">
            <v>Projektor OPTOMA W400+</v>
          </cell>
        </row>
        <row r="182">
          <cell r="E182" t="str">
            <v>G390101C006</v>
          </cell>
          <cell r="F182" t="str">
            <v>Projektor OPTOMA DW322</v>
          </cell>
        </row>
        <row r="185">
          <cell r="E185" t="str">
            <v>G220101D005</v>
          </cell>
          <cell r="F185" t="str">
            <v>Projektor Epson EB-992F</v>
          </cell>
        </row>
        <row r="186">
          <cell r="E186" t="str">
            <v>G220101D006</v>
          </cell>
          <cell r="F186" t="str">
            <v>Projektor Epson EB-FH52</v>
          </cell>
        </row>
        <row r="187">
          <cell r="E187" t="str">
            <v>G220101D008</v>
          </cell>
          <cell r="F187" t="str">
            <v>Projektor Epson CO-FH01</v>
          </cell>
        </row>
        <row r="189">
          <cell r="E189" t="str">
            <v>G390101D008</v>
          </cell>
          <cell r="F189" t="str">
            <v>Projektor OPTOMA EH416e</v>
          </cell>
        </row>
        <row r="190">
          <cell r="E190" t="str">
            <v>G390101D007</v>
          </cell>
          <cell r="F190" t="str">
            <v>Projektor OPTOMA EH400+</v>
          </cell>
        </row>
        <row r="193">
          <cell r="E193" t="str">
            <v>G260101E002</v>
          </cell>
          <cell r="F193" t="str">
            <v>Projektor NEC ME 403U</v>
          </cell>
        </row>
        <row r="197">
          <cell r="E197" t="str">
            <v>G220102B003</v>
          </cell>
          <cell r="F197" t="str">
            <v>Projektor Epson EB-530</v>
          </cell>
        </row>
        <row r="199">
          <cell r="E199" t="str">
            <v>G340302B002</v>
          </cell>
          <cell r="F199" t="str">
            <v>Projektor ACER S1286H</v>
          </cell>
        </row>
        <row r="201">
          <cell r="E201" t="str">
            <v>G390102A004</v>
          </cell>
          <cell r="F201" t="str">
            <v>Projektor OPTOMA X309ST</v>
          </cell>
        </row>
        <row r="204">
          <cell r="E204" t="str">
            <v>G220102B004</v>
          </cell>
          <cell r="F204" t="str">
            <v>Projektor Epson EB-L200SX</v>
          </cell>
        </row>
        <row r="207">
          <cell r="E207" t="str">
            <v>G220102C002</v>
          </cell>
          <cell r="F207" t="str">
            <v>Projektor Epson EB-535W</v>
          </cell>
        </row>
        <row r="209">
          <cell r="E209" t="str">
            <v>G340302C003</v>
          </cell>
          <cell r="F209" t="str">
            <v>Projektor ACER S1386WHn</v>
          </cell>
        </row>
        <row r="210">
          <cell r="E210" t="str">
            <v>G340302C002</v>
          </cell>
          <cell r="F210" t="str">
            <v>Projektor ACER S1386WH</v>
          </cell>
        </row>
        <row r="212">
          <cell r="E212" t="str">
            <v>G390102B006</v>
          </cell>
          <cell r="F212" t="str">
            <v>Projektor OPTOMA W309ST</v>
          </cell>
        </row>
        <row r="213">
          <cell r="E213" t="str">
            <v>G390102B008</v>
          </cell>
          <cell r="F213" t="str">
            <v>Projektor OPTOMA W319ST</v>
          </cell>
        </row>
        <row r="216">
          <cell r="E216" t="str">
            <v>G220102C004</v>
          </cell>
          <cell r="F216" t="str">
            <v>Projektor Epson EB-L200SW</v>
          </cell>
        </row>
        <row r="218">
          <cell r="E218" t="str">
            <v>G230102C010</v>
          </cell>
          <cell r="F218" t="str">
            <v>Projektor laserowy BenQ LW 820ST</v>
          </cell>
        </row>
        <row r="221">
          <cell r="E221" t="str">
            <v>G230102C011</v>
          </cell>
          <cell r="F221" t="str">
            <v>Projektor LED BenQ LW500ST</v>
          </cell>
        </row>
        <row r="224">
          <cell r="E224" t="str">
            <v>G390102C003</v>
          </cell>
          <cell r="F224" t="str">
            <v>Projektor OPTOMA EH200ST</v>
          </cell>
        </row>
        <row r="227">
          <cell r="E227" t="str">
            <v>G230102D001</v>
          </cell>
          <cell r="F227" t="str">
            <v>Projektor laserowy BenQ LH 820ST</v>
          </cell>
        </row>
        <row r="230">
          <cell r="E230" t="str">
            <v>G230104D004</v>
          </cell>
          <cell r="F230" t="str">
            <v>Projektor laserowy krótkoogniskowy BenQ LU951ST</v>
          </cell>
        </row>
        <row r="231">
          <cell r="E231" t="str">
            <v>G230102E001</v>
          </cell>
          <cell r="F231" t="str">
            <v>Projektor laserowy krótkoogniskowy BenQ LU935ST</v>
          </cell>
        </row>
        <row r="232">
          <cell r="E232" t="str">
            <v>G230102E002</v>
          </cell>
          <cell r="F232" t="str">
            <v>Projektor laserowy krótkoogniskowy BenQ LU960ST</v>
          </cell>
        </row>
        <row r="236">
          <cell r="E236" t="str">
            <v>G390103AP01</v>
          </cell>
          <cell r="F236" t="str">
            <v>Projektor OPTOMA X340UST z uchwytem ściennym Optoma</v>
          </cell>
        </row>
        <row r="239">
          <cell r="E239" t="str">
            <v>G220103B006</v>
          </cell>
          <cell r="F239" t="str">
            <v>Projektor Epson EB-720</v>
          </cell>
        </row>
        <row r="242">
          <cell r="E242" t="str">
            <v>G220103C005</v>
          </cell>
          <cell r="F242" t="str">
            <v>Projektor Epson EB-685W z uchwytem ściennym Epson</v>
          </cell>
        </row>
        <row r="244">
          <cell r="E244" t="str">
            <v>G390203BP01</v>
          </cell>
          <cell r="F244" t="str">
            <v>Projektor OPTOMA W340UST z uchwytem ściennym Optoma</v>
          </cell>
        </row>
        <row r="247">
          <cell r="E247" t="str">
            <v>G220103C006</v>
          </cell>
          <cell r="F247" t="str">
            <v>Projektor Epson EB-725W</v>
          </cell>
        </row>
        <row r="249">
          <cell r="E249" t="str">
            <v>G230103C007</v>
          </cell>
          <cell r="F249" t="str">
            <v>Projektor laserowy BenQ LW890UST z uchwytem ściennym BenQ</v>
          </cell>
        </row>
        <row r="252">
          <cell r="E252" t="str">
            <v>G390103C003</v>
          </cell>
          <cell r="F252" t="str">
            <v>Projektor OPTOMA EH330UST z uchwytem ściennym Optoma</v>
          </cell>
        </row>
        <row r="255">
          <cell r="E255" t="str">
            <v>G220103E001</v>
          </cell>
          <cell r="F255" t="str">
            <v>Projektor laserowy UST Epson EB-735F</v>
          </cell>
        </row>
        <row r="257">
          <cell r="E257" t="str">
            <v>G230103D002</v>
          </cell>
          <cell r="F257" t="str">
            <v>Projektor lampowy BenQ LH 890UST</v>
          </cell>
        </row>
        <row r="260">
          <cell r="E260" t="str">
            <v>G230104D007</v>
          </cell>
          <cell r="F260" t="str">
            <v>Projektor laserowy ultra krótkoogniskowy BenQ LU960 UST</v>
          </cell>
        </row>
        <row r="264">
          <cell r="E264" t="str">
            <v>G220106C008</v>
          </cell>
          <cell r="F264" t="str">
            <v>Projektor laserowy Epson EB-L200F</v>
          </cell>
        </row>
        <row r="268">
          <cell r="E268" t="str">
            <v>G120603A001</v>
          </cell>
          <cell r="F268" t="str">
            <v>Uchwyt ścienny US1 do projektora krótkiej projekcji (85-135cm)</v>
          </cell>
        </row>
        <row r="270">
          <cell r="E270" t="str">
            <v>G220105B004</v>
          </cell>
          <cell r="F270" t="str">
            <v>Uchwyt ścienny Epson ELPMB62 do projektorów serii EB-7xx i EB-8xx</v>
          </cell>
        </row>
        <row r="273">
          <cell r="E273" t="str">
            <v>G120603B001</v>
          </cell>
          <cell r="F273" t="str">
            <v>Uchwyt sufitowy do projektora PR-2  (wys. 43-65 cm)</v>
          </cell>
        </row>
        <row r="274">
          <cell r="E274" t="str">
            <v>G120603B002</v>
          </cell>
          <cell r="F274" t="str">
            <v>Uchwyt sufitowy UP do projektora (wys. 70-120 cm)</v>
          </cell>
        </row>
        <row r="279">
          <cell r="E279" t="str">
            <v>G230104A002</v>
          </cell>
          <cell r="F279" t="str">
            <v>Projektor instalacyjny laserowy BenQ LX710</v>
          </cell>
        </row>
        <row r="281">
          <cell r="E281" t="str">
            <v>G260104E006</v>
          </cell>
          <cell r="F281" t="str">
            <v>Projektor instalacyjny NEC P603X</v>
          </cell>
        </row>
        <row r="284">
          <cell r="E284" t="str">
            <v>G230104B003</v>
          </cell>
          <cell r="F284" t="str">
            <v>Projektor instalacyjny LED BenQ LW730</v>
          </cell>
        </row>
        <row r="286">
          <cell r="E286" t="str">
            <v>G260104E004</v>
          </cell>
          <cell r="F286" t="str">
            <v>Projektor instalacyjny NEC P554W</v>
          </cell>
        </row>
        <row r="287">
          <cell r="E287" t="str">
            <v>G260104D002</v>
          </cell>
          <cell r="F287" t="str">
            <v>Projektor instalacyjny laserowy NEC PE 455WL</v>
          </cell>
        </row>
        <row r="290">
          <cell r="E290" t="str">
            <v>G220104D003</v>
          </cell>
          <cell r="F290" t="str">
            <v>Projektor instalacyjny EPSON EB-2250U</v>
          </cell>
        </row>
        <row r="292">
          <cell r="E292" t="str">
            <v>G230104C002</v>
          </cell>
          <cell r="F292" t="str">
            <v>Projektor instalacyjny lampowy BenQ SH753+</v>
          </cell>
        </row>
        <row r="293">
          <cell r="E293" t="str">
            <v>G230104C001</v>
          </cell>
          <cell r="F293" t="str">
            <v>Projektor instalacyjny laserowy BenQ LH720</v>
          </cell>
        </row>
        <row r="294">
          <cell r="E294" t="str">
            <v>G230104C004</v>
          </cell>
          <cell r="F294" t="str">
            <v>Projektor instalacyjny LED BenQ LH730</v>
          </cell>
        </row>
        <row r="295">
          <cell r="E295" t="str">
            <v>G230104C003</v>
          </cell>
          <cell r="F295" t="str">
            <v>Projektor instalacyjny LED BenQ LH500</v>
          </cell>
        </row>
        <row r="298">
          <cell r="E298" t="str">
            <v>G220104D016</v>
          </cell>
          <cell r="F298" t="str">
            <v>Projektor instalacyjny laserowy EPSON EB-L730U</v>
          </cell>
        </row>
        <row r="299">
          <cell r="E299" t="str">
            <v>G220104D012</v>
          </cell>
          <cell r="F299" t="str">
            <v>Projektor instalacyjny laserowy EPSON EB-L520U</v>
          </cell>
        </row>
        <row r="300">
          <cell r="E300" t="str">
            <v>G220104D015</v>
          </cell>
          <cell r="F300" t="str">
            <v>Projektor instalacyjny laserowy EPSON EB-L720U</v>
          </cell>
        </row>
        <row r="301">
          <cell r="E301" t="str">
            <v>G220104D014</v>
          </cell>
          <cell r="F301" t="str">
            <v>Projektor instalacyjny laserowy EPSON EB-L630U</v>
          </cell>
        </row>
        <row r="302">
          <cell r="E302" t="str">
            <v>G220104D017</v>
          </cell>
          <cell r="F302" t="str">
            <v>Projektor instalacyjny laserowy EPSON EB-L735U</v>
          </cell>
        </row>
        <row r="303">
          <cell r="E303" t="str">
            <v>G220104D013</v>
          </cell>
          <cell r="F303" t="str">
            <v>Projektor instalacyjny laserowy EPSON EB-L530U</v>
          </cell>
        </row>
        <row r="305">
          <cell r="E305" t="str">
            <v>G230104D015</v>
          </cell>
          <cell r="F305" t="str">
            <v>Projektor instalacyjny laserowy BenQ LU951</v>
          </cell>
        </row>
        <row r="306">
          <cell r="E306" t="str">
            <v>G230104D016</v>
          </cell>
          <cell r="F306" t="str">
            <v>Projektor instalacyjny laserowy BenQ LU960</v>
          </cell>
        </row>
        <row r="307">
          <cell r="E307" t="str">
            <v>G230104D014</v>
          </cell>
          <cell r="F307" t="str">
            <v>Projektor instalacyjny laserowy BenQ LU935</v>
          </cell>
        </row>
        <row r="308">
          <cell r="E308" t="str">
            <v>G230104D017</v>
          </cell>
          <cell r="F308" t="str">
            <v>Projektor instalacyjny laserowy BenQ LU785</v>
          </cell>
        </row>
        <row r="309">
          <cell r="E309" t="str">
            <v>G230104D002</v>
          </cell>
          <cell r="F309" t="str">
            <v>Projektor instalacyjny laserowy BenQ LU950</v>
          </cell>
        </row>
        <row r="310">
          <cell r="E310" t="str">
            <v>G230104D012</v>
          </cell>
          <cell r="F310" t="str">
            <v>Projektor instalacyjny laserowy BenQ LU710</v>
          </cell>
        </row>
        <row r="311">
          <cell r="E311" t="str">
            <v>G230104D013</v>
          </cell>
          <cell r="F311" t="str">
            <v>Projektor instalacyjny laserowy BenQ LU930</v>
          </cell>
        </row>
        <row r="313">
          <cell r="E313" t="str">
            <v>G260104E008</v>
          </cell>
          <cell r="F313" t="str">
            <v>Projektor instalacyjny laserowy NEC P525UL</v>
          </cell>
        </row>
        <row r="314">
          <cell r="E314" t="str">
            <v>G260104E010</v>
          </cell>
          <cell r="F314" t="str">
            <v>Projektor instalacyjny laserowy NEC P605UL</v>
          </cell>
        </row>
        <row r="315">
          <cell r="E315" t="str">
            <v>G260104E005</v>
          </cell>
          <cell r="F315" t="str">
            <v>Projektor instalacyjny NEC P554U</v>
          </cell>
        </row>
        <row r="316">
          <cell r="E316" t="str">
            <v>G260104D001</v>
          </cell>
          <cell r="F316" t="str">
            <v>Projektor instalacyjny laserowy NEC PE 455UL</v>
          </cell>
        </row>
        <row r="320">
          <cell r="E320" t="str">
            <v>G260104C003</v>
          </cell>
          <cell r="F320" t="str">
            <v>Projektor instalacyjny NEC PA 903X (bez obiektywu)</v>
          </cell>
        </row>
        <row r="323">
          <cell r="E323" t="str">
            <v>G260104C002</v>
          </cell>
          <cell r="F323" t="str">
            <v>Projektor instalacyjny NEC PA 703W (bez obiektywu)</v>
          </cell>
        </row>
        <row r="324">
          <cell r="E324" t="str">
            <v>G260104C004</v>
          </cell>
          <cell r="F324" t="str">
            <v>Projektor instalacyjny NEC PA 853W (bez obiektywu)</v>
          </cell>
        </row>
        <row r="327">
          <cell r="E327" t="str">
            <v>G230104D011</v>
          </cell>
          <cell r="F327" t="str">
            <v>Projektor instalacyjny laserowy BenQ LU9800</v>
          </cell>
        </row>
        <row r="328">
          <cell r="E328" t="str">
            <v>G230104D008</v>
          </cell>
          <cell r="F328" t="str">
            <v>Projektor instalacyjny laserowy BenQ LU9245</v>
          </cell>
        </row>
        <row r="329">
          <cell r="E329" t="str">
            <v>G230104D010</v>
          </cell>
          <cell r="F329" t="str">
            <v>Projektor instalacyjny laserowy BenQ LU9750</v>
          </cell>
        </row>
        <row r="330">
          <cell r="E330" t="str">
            <v>G230104D009</v>
          </cell>
          <cell r="F330" t="str">
            <v>Projektor instalacyjny laserowy BenQ LU9255</v>
          </cell>
        </row>
        <row r="332">
          <cell r="E332" t="str">
            <v>G260104C006</v>
          </cell>
          <cell r="F332" t="str">
            <v>Projektor instalacyjny NEC PA 803U (bez obiektywu)</v>
          </cell>
        </row>
        <row r="333">
          <cell r="E333" t="str">
            <v>G260104C008</v>
          </cell>
          <cell r="F333" t="str">
            <v>Projektor instalacyjny laserowy NEC PA 703UL (bez obiektywu)</v>
          </cell>
        </row>
        <row r="334">
          <cell r="E334" t="str">
            <v>G260104F005</v>
          </cell>
          <cell r="F334" t="str">
            <v>Projektor instalacyjny laserowy NEC PX 1004UL (bez obiektywu)</v>
          </cell>
        </row>
        <row r="335">
          <cell r="E335" t="str">
            <v>G260104C005</v>
          </cell>
          <cell r="F335" t="str">
            <v>Projektor instalacyjny NEC PA 653U (bez obiektywu)</v>
          </cell>
        </row>
        <row r="339">
          <cell r="E339" t="str">
            <v>G230105F014</v>
          </cell>
          <cell r="F339" t="str">
            <v>Obiektyw zmotoryzowany LS1ST3A do projektorów instalacyjnych BenQ</v>
          </cell>
        </row>
        <row r="340">
          <cell r="E340" t="str">
            <v>G230105F001</v>
          </cell>
          <cell r="F340" t="str">
            <v>Obiektyw LS2SD2 do projektorów instalacyjnych BenQ</v>
          </cell>
        </row>
        <row r="341">
          <cell r="E341" t="str">
            <v>G230105F004</v>
          </cell>
          <cell r="F341" t="str">
            <v>Obiektyw LS2ST1 do projektorów instalacyjnych BenQ</v>
          </cell>
        </row>
        <row r="342">
          <cell r="E342" t="str">
            <v>G230105F005</v>
          </cell>
          <cell r="F342" t="str">
            <v>Obiektyw LS2ST2 do projektorów instalacyjnych BenQ</v>
          </cell>
        </row>
        <row r="343">
          <cell r="E343" t="str">
            <v>G230105F015</v>
          </cell>
          <cell r="F343" t="str">
            <v>Obiektyw LS1ST4 do projektorów instalacyjnych BenQ</v>
          </cell>
        </row>
        <row r="344">
          <cell r="E344" t="str">
            <v>G230105F006</v>
          </cell>
          <cell r="F344" t="str">
            <v>Obiektyw LS2ST3 do projektorów instalacyjnych BenQ</v>
          </cell>
        </row>
        <row r="346">
          <cell r="E346" t="str">
            <v>G260105D013</v>
          </cell>
          <cell r="F346" t="str">
            <v>Obiektyw NP44ML do projektorów serii PA3</v>
          </cell>
        </row>
        <row r="347">
          <cell r="E347" t="str">
            <v>G260105D014</v>
          </cell>
          <cell r="F347" t="str">
            <v>Obiektyw NP44ML-PA4 do projektorów serii PA4</v>
          </cell>
        </row>
        <row r="348">
          <cell r="E348" t="str">
            <v>G260105D004</v>
          </cell>
          <cell r="F348" t="str">
            <v>Obiektyw NP11FL do projektorów serii PA</v>
          </cell>
        </row>
        <row r="351">
          <cell r="E351" t="str">
            <v>G230105F009</v>
          </cell>
          <cell r="F351" t="str">
            <v>Obiektyw zmotoryzowany LS1LT1 do projektorów instalacyjnych BenQ</v>
          </cell>
        </row>
        <row r="352">
          <cell r="E352" t="str">
            <v>G230105F002</v>
          </cell>
          <cell r="F352" t="str">
            <v>Obiektyw LS2LT1 do projektorów instalacyjnych BenQ</v>
          </cell>
        </row>
        <row r="353">
          <cell r="E353" t="str">
            <v>G230105F003</v>
          </cell>
          <cell r="F353" t="str">
            <v>Obiektyw LS2LT2 do projektorów instalacyjnych BenQ</v>
          </cell>
        </row>
        <row r="354">
          <cell r="E354" t="str">
            <v>G230105F008</v>
          </cell>
          <cell r="F354" t="str">
            <v>Obiektyw zmotoryzowany LS1SD do projektorów instalacyjnych BenQ</v>
          </cell>
        </row>
        <row r="355">
          <cell r="E355" t="str">
            <v>G230105F010</v>
          </cell>
          <cell r="F355" t="str">
            <v>Obiektyw zmotoryzowany LS1LT2 do projektorów instalacyjnych BenQ</v>
          </cell>
        </row>
        <row r="356">
          <cell r="E356" t="str">
            <v>G230105F011</v>
          </cell>
          <cell r="F356" t="str">
            <v>Obiektyw zmotoryzowany LS1LT3 do projektorów instalacyjnych BenQ</v>
          </cell>
        </row>
        <row r="357">
          <cell r="E357" t="str">
            <v>G230105F012</v>
          </cell>
          <cell r="F357" t="str">
            <v>Obiektyw zmotoryzowany LS1ST1A do projektorów instalacyjnych BenQ</v>
          </cell>
        </row>
        <row r="358">
          <cell r="E358" t="str">
            <v>G230105F013</v>
          </cell>
          <cell r="F358" t="str">
            <v>Obiektyw zmotoryzowany LS1ST2A do projektorów instalacyjnych BenQ</v>
          </cell>
        </row>
        <row r="359">
          <cell r="E359" t="str">
            <v>G230105F007</v>
          </cell>
          <cell r="F359" t="str">
            <v>Obiektyw LS2ST4 do projektorów instalacyjnych BenQ</v>
          </cell>
        </row>
        <row r="361">
          <cell r="E361" t="str">
            <v>G260105D005</v>
          </cell>
          <cell r="F361" t="str">
            <v>Obiektyw NP12ZL do projektorów serii PA</v>
          </cell>
        </row>
        <row r="362">
          <cell r="E362" t="str">
            <v>G260105D009</v>
          </cell>
          <cell r="F362" t="str">
            <v>Obiektyw NP30ZL do projektorów serii PA</v>
          </cell>
        </row>
        <row r="363">
          <cell r="E363" t="str">
            <v>G260105D006</v>
          </cell>
          <cell r="F363" t="str">
            <v>Obiektyw NP13ZL do projektorów serii PA</v>
          </cell>
        </row>
        <row r="364">
          <cell r="E364" t="str">
            <v>G260105D010</v>
          </cell>
          <cell r="F364" t="str">
            <v>Obiektyw NP40ZL do projektorów serii PA3</v>
          </cell>
        </row>
        <row r="365">
          <cell r="E365" t="str">
            <v>G260105D008</v>
          </cell>
          <cell r="F365" t="str">
            <v>Obiektyw NP15ZL do projektorów serii PA</v>
          </cell>
        </row>
        <row r="366">
          <cell r="E366" t="str">
            <v>G260105D012</v>
          </cell>
          <cell r="F366" t="str">
            <v>Obiektyw NP43ZL do projektorów serii PA3</v>
          </cell>
        </row>
        <row r="367">
          <cell r="E367" t="str">
            <v>G260105D011</v>
          </cell>
          <cell r="F367" t="str">
            <v>Obiektyw NP41ZL do projektorów serii PA3</v>
          </cell>
        </row>
        <row r="368">
          <cell r="E368" t="str">
            <v>G260105D015</v>
          </cell>
          <cell r="F368" t="str">
            <v>Obiektyw NP50ZL do projektorów PA804UL/PA1004UL</v>
          </cell>
        </row>
        <row r="373">
          <cell r="E373" t="str">
            <v>G040602A010</v>
          </cell>
          <cell r="F373" t="str">
            <v>Pilot TT ResponseCard LT</v>
          </cell>
        </row>
        <row r="374">
          <cell r="E374" t="str">
            <v>G040602A005</v>
          </cell>
          <cell r="F374" t="str">
            <v>Pilot TT ResponseCard RF-LCD</v>
          </cell>
        </row>
        <row r="375">
          <cell r="E375" t="str">
            <v>G040602A012</v>
          </cell>
          <cell r="F375" t="str">
            <v>Pilot TT ResponseCard QT2</v>
          </cell>
        </row>
        <row r="376">
          <cell r="E376" t="str">
            <v>G040602A001</v>
          </cell>
          <cell r="F376" t="str">
            <v>Pilot TT Presenter do obsługi prezentacji</v>
          </cell>
        </row>
        <row r="380">
          <cell r="E380" t="str">
            <v>G040602B002</v>
          </cell>
          <cell r="F380" t="str">
            <v>Odbiornik XRC-R04 do systemu TT RF</v>
          </cell>
        </row>
        <row r="381">
          <cell r="E381" t="str">
            <v>G040602B003</v>
          </cell>
          <cell r="F381" t="str">
            <v>Odbiornik XRC-R03 do systemu TT RF z pamięcią 4GB</v>
          </cell>
        </row>
        <row r="384">
          <cell r="E384" t="str">
            <v>G040602B011</v>
          </cell>
          <cell r="F384" t="str">
            <v>Odbiornik radiowy RF OFFLINE (wymagany zakup TurningClassic Offline)</v>
          </cell>
        </row>
        <row r="385">
          <cell r="E385" t="str">
            <v>G040602B015</v>
          </cell>
          <cell r="F385" t="str">
            <v>Odbiornik Dual Radio Long-Range (3D)</v>
          </cell>
        </row>
        <row r="389">
          <cell r="E389" t="str">
            <v>G040602B063</v>
          </cell>
          <cell r="F389" t="str">
            <v>TurningClassic Offline - 1 rok dla odbiornika RF OFFLINE (maks. 250 pilotów)</v>
          </cell>
        </row>
        <row r="390">
          <cell r="E390" t="str">
            <v>G040602B062</v>
          </cell>
          <cell r="F390" t="str">
            <v>TurningClassic Offline - 1 rok dla odbiornika RF OFFLINE (maks. 100 pilotów)</v>
          </cell>
        </row>
        <row r="391">
          <cell r="E391" t="str">
            <v>G040602B061</v>
          </cell>
          <cell r="F391" t="str">
            <v>TurningCLassic Offline - 1 rok dla odbiornika RF OFFLINE (maks. 50 pilotów)</v>
          </cell>
        </row>
        <row r="392">
          <cell r="E392" t="str">
            <v>G040602B066</v>
          </cell>
          <cell r="F392" t="str">
            <v>TurningCLassic Offline - 2 lata dla odbiornika RF OFFLINE (maks. 250 pilotów)</v>
          </cell>
        </row>
        <row r="393">
          <cell r="E393" t="str">
            <v>G040602B065</v>
          </cell>
          <cell r="F393" t="str">
            <v>TurningCLassic Offline - 2 lata dla odbiornika RF OFFLINE (maks. 100 pilotów)</v>
          </cell>
        </row>
        <row r="394">
          <cell r="E394" t="str">
            <v>G040602B064</v>
          </cell>
          <cell r="F394" t="str">
            <v>TurningCLassic Offline - 2 lata dla odbiornika RF OFFLINE (maks. 50 pilotów)</v>
          </cell>
        </row>
        <row r="395">
          <cell r="E395" t="str">
            <v>G040602B058</v>
          </cell>
          <cell r="F395" t="str">
            <v>TurningClassic Offline - 3 lata dla odbiornika RF OFFLINE (maks. 250 pilotów)</v>
          </cell>
        </row>
        <row r="396">
          <cell r="E396" t="str">
            <v>G040602B056</v>
          </cell>
          <cell r="F396" t="str">
            <v>TurningClassic Offline - 3 lata dla odbiornika RF OFFLINE (maks. 50 pilotów)</v>
          </cell>
        </row>
        <row r="397">
          <cell r="E397" t="str">
            <v>G040602B057</v>
          </cell>
          <cell r="F397" t="str">
            <v>TurningClassic Offline - 3 lata dla odbiornika RF OFFLINE (maks. 100 pilotów)</v>
          </cell>
        </row>
        <row r="400">
          <cell r="E400" t="str">
            <v>G040602D003</v>
          </cell>
          <cell r="F400" t="str">
            <v>TurningPoint Instruktor - 1 rok dla 1 pilota (przy zakupie do 250 pilotów)</v>
          </cell>
        </row>
        <row r="401">
          <cell r="E401" t="str">
            <v>G040602D004</v>
          </cell>
          <cell r="F401" t="str">
            <v>TurningPoint Instruktor - 1 rok dla 1 pilota (przy zakupie od 251 do 500 pilotów)</v>
          </cell>
        </row>
        <row r="402">
          <cell r="E402" t="str">
            <v>G040602D005</v>
          </cell>
          <cell r="F402" t="str">
            <v>TurningPoint Instruktor - 1 rok dla 1 pilota (przy zakupie od 501 do 750 pilotów)</v>
          </cell>
        </row>
        <row r="403">
          <cell r="E403" t="str">
            <v>G040602D006</v>
          </cell>
          <cell r="F403" t="str">
            <v>TurningPoint Instruktor - 2 lata dla 1 pilota (przy zakupie do 250 pilotów)</v>
          </cell>
        </row>
        <row r="404">
          <cell r="E404" t="str">
            <v>G040602D007</v>
          </cell>
          <cell r="F404" t="str">
            <v>TurningPoint Instruktor - 2 lata dla 1 pilota (przy zakupie od 251 do 500 pilotów)</v>
          </cell>
        </row>
        <row r="405">
          <cell r="E405" t="str">
            <v>G040602D008</v>
          </cell>
          <cell r="F405" t="str">
            <v>TurningPoint Instruktor - 2 lata dla 1 pilota (przy zakupie od 501 do 750 pilotów)</v>
          </cell>
        </row>
        <row r="406">
          <cell r="E406" t="str">
            <v>G040602D009</v>
          </cell>
          <cell r="F406" t="str">
            <v>TurningPoint Instruktor - 3 lata dla 1 pilota (przy zakupie do 250 pilotów)</v>
          </cell>
        </row>
        <row r="407">
          <cell r="E407" t="str">
            <v>G040602D010</v>
          </cell>
          <cell r="F407" t="str">
            <v>TurningPoint Instruktor - 3 lata dla 1 pilota (przy zakupie od 251 do 500 pilotów)</v>
          </cell>
        </row>
        <row r="408">
          <cell r="E408" t="str">
            <v>G040602D011</v>
          </cell>
          <cell r="F408" t="str">
            <v>TurningPoint Instruktor - 3 lata dla 1 pilota (przy zakupie od 501 do 750 pilotów)</v>
          </cell>
        </row>
        <row r="412">
          <cell r="E412" t="str">
            <v>G040602C007</v>
          </cell>
          <cell r="F412" t="str">
            <v>Walizka do 36 pilotów QT oraz QT2</v>
          </cell>
        </row>
        <row r="413">
          <cell r="E413" t="str">
            <v>G040602C001</v>
          </cell>
          <cell r="F413" t="str">
            <v>Walizka do 32 pilotów systemów TT LT oraz RF</v>
          </cell>
        </row>
        <row r="414">
          <cell r="E414" t="str">
            <v>G040602C002</v>
          </cell>
          <cell r="F414" t="str">
            <v>Walizka do 64 pilotów systemów TT LT oraz RF</v>
          </cell>
        </row>
        <row r="415">
          <cell r="E415" t="str">
            <v>G040602C006</v>
          </cell>
          <cell r="F415" t="str">
            <v>Walizka do 100 pilotów systemu TT LT oraz RF</v>
          </cell>
        </row>
        <row r="416">
          <cell r="E416" t="str">
            <v>G040602C003</v>
          </cell>
          <cell r="F416" t="str">
            <v>Teczka do 45 pilotów systemów TT LT oraz RF</v>
          </cell>
        </row>
        <row r="421">
          <cell r="E421" t="str">
            <v>G480102A004</v>
          </cell>
          <cell r="F421" t="str">
            <v>Labdisc Fizyka  (11 wbudowanych czujników pomiarowych)</v>
          </cell>
        </row>
        <row r="422">
          <cell r="E422" t="str">
            <v>G480102A002</v>
          </cell>
          <cell r="F422" t="str">
            <v>Labdisc Uniwersalny (13 wbudowanych czujników pomiarowych)</v>
          </cell>
        </row>
        <row r="423">
          <cell r="E423" t="str">
            <v>G480102A001</v>
          </cell>
          <cell r="F423" t="str">
            <v>Labdisc Środowisko (13 wbudowanych czujników pomiarowych)</v>
          </cell>
        </row>
        <row r="424">
          <cell r="E424" t="str">
            <v>G480102A003</v>
          </cell>
          <cell r="F424" t="str">
            <v>Labdisc BioChem (15 wbudowanych czujników pomiarowych)</v>
          </cell>
        </row>
        <row r="425">
          <cell r="E425" t="str">
            <v>G480102B001</v>
          </cell>
          <cell r="F425" t="str">
            <v>Zewnętrzny bezprzewodowy dynamometr do pomiaru przyspieszenia i siły</v>
          </cell>
        </row>
        <row r="426">
          <cell r="E426" t="str">
            <v>G480102B002</v>
          </cell>
          <cell r="F426" t="str">
            <v>Zewnętrzny czujnik do pomiaru napięcia prądu (podł. do gniazda uniwersalnego)</v>
          </cell>
        </row>
        <row r="427">
          <cell r="E427" t="str">
            <v>G480102B003</v>
          </cell>
          <cell r="F427" t="str">
            <v>Zewnętrzny czujnik do pomiaru natężenia prądu (podł. do gniazda uniwersalnego)</v>
          </cell>
        </row>
        <row r="428">
          <cell r="E428" t="str">
            <v>G480102B004</v>
          </cell>
          <cell r="F428" t="str">
            <v>Zewnętrzny czujnik z sondą do pomiaru temperatury (podł. do gniazda uniwersalnego)</v>
          </cell>
        </row>
        <row r="429">
          <cell r="E429" t="str">
            <v>G480102B005</v>
          </cell>
          <cell r="F429" t="str">
            <v>Zewnętrzny czujnik do pomiaru stężenia CO2 (podł. do gniazda uniwersalnego)</v>
          </cell>
        </row>
        <row r="430">
          <cell r="E430" t="str">
            <v>G480102B006</v>
          </cell>
          <cell r="F430" t="str">
            <v>Zewnętrzny czujnik do pomiaru pulsu (podł. do gniazda uniwersalnego)</v>
          </cell>
        </row>
        <row r="431">
          <cell r="E431" t="str">
            <v>G480102B007</v>
          </cell>
          <cell r="F431" t="str">
            <v>Zewnętrzny czujnik do pomiaru pola magnetycznego (podł. do gniazda uniwersalnego)</v>
          </cell>
        </row>
        <row r="432">
          <cell r="E432" t="str">
            <v>G480102B008</v>
          </cell>
          <cell r="F432" t="str">
            <v>Zewnętrzny czujnik do pomiaru pojemności płuc (podł. do gniazda uniwersalnego)</v>
          </cell>
        </row>
        <row r="433">
          <cell r="E433" t="str">
            <v>G480102B016</v>
          </cell>
          <cell r="F433" t="str">
            <v>Zewnętrzny czujnik Fotobramka (podłączany do gniazda uniwersalnego)</v>
          </cell>
        </row>
        <row r="434">
          <cell r="E434" t="str">
            <v>G480102B009</v>
          </cell>
          <cell r="F434" t="str">
            <v>Elektroda do oznaczania tlenu rozpuszczonego w wodzie</v>
          </cell>
        </row>
        <row r="435">
          <cell r="E435" t="str">
            <v>G480102B010</v>
          </cell>
          <cell r="F435" t="str">
            <v>Sonda stalowa do pomiaru temperatury</v>
          </cell>
        </row>
        <row r="438">
          <cell r="E438" t="str">
            <v>G480102C009</v>
          </cell>
          <cell r="F438" t="str">
            <v>Kompaktowa ładowarka do systemu Labdisc (dla 8 dysków)</v>
          </cell>
        </row>
        <row r="439">
          <cell r="E439" t="str">
            <v>G480102C001</v>
          </cell>
          <cell r="F439" t="str">
            <v>Mobilna szafka do przechowywania i ładowania systemu Globisens</v>
          </cell>
        </row>
        <row r="440">
          <cell r="E440" t="str">
            <v>G480102B017</v>
          </cell>
          <cell r="F440" t="str">
            <v>Adapter do czujników zewnętrznych z portem BTA</v>
          </cell>
        </row>
        <row r="441">
          <cell r="E441" t="str">
            <v>G480102B012</v>
          </cell>
          <cell r="F441" t="str">
            <v>Klips do ucha do czujnika do pomiaru pulsu</v>
          </cell>
        </row>
        <row r="442">
          <cell r="E442" t="str">
            <v>G480102B013</v>
          </cell>
          <cell r="F442" t="str">
            <v>Elektroda do pomiaru pH</v>
          </cell>
        </row>
        <row r="443">
          <cell r="E443" t="str">
            <v>G480102B014</v>
          </cell>
          <cell r="F443" t="str">
            <v>Elektroda do pomiaru przewodności</v>
          </cell>
        </row>
        <row r="444">
          <cell r="E444" t="str">
            <v>G480102B015</v>
          </cell>
          <cell r="F444" t="str">
            <v>Plastikowy przewód do czujnika pomiaru ciśnienia</v>
          </cell>
        </row>
        <row r="445">
          <cell r="E445" t="str">
            <v>G480102B011</v>
          </cell>
          <cell r="F445" t="str">
            <v>Zestaw 5 pomiarowych probówek do  kolorymetrii i pomiaru mętności</v>
          </cell>
        </row>
        <row r="446">
          <cell r="E446" t="str">
            <v>G480102C005</v>
          </cell>
          <cell r="F446" t="str">
            <v>Torba ochronna do Labdisc</v>
          </cell>
        </row>
        <row r="447">
          <cell r="E447" t="str">
            <v>G480102C006</v>
          </cell>
          <cell r="F447" t="str">
            <v>Zestaw akcesoriów do doświadczeń z fizyki</v>
          </cell>
        </row>
        <row r="448">
          <cell r="E448" t="str">
            <v>G480102C007</v>
          </cell>
          <cell r="F448" t="str">
            <v>Zestaw akcesoriów do doświadczeń biologiczno-chemicznych</v>
          </cell>
        </row>
        <row r="452">
          <cell r="E452" t="str">
            <v>G700101A001</v>
          </cell>
          <cell r="F452" t="str">
            <v>Robot programowalny Thymio</v>
          </cell>
        </row>
        <row r="453">
          <cell r="E453" t="str">
            <v>G700101A002</v>
          </cell>
          <cell r="F453" t="str">
            <v>Robot programowalny Thymio RF</v>
          </cell>
        </row>
        <row r="454">
          <cell r="E454" t="str">
            <v>G700101A004</v>
          </cell>
          <cell r="F454" t="str">
            <v>Zestaw szkolny z 6 robotami Thymio</v>
          </cell>
        </row>
        <row r="455">
          <cell r="E455" t="str">
            <v>G700101A006</v>
          </cell>
          <cell r="F455" t="str">
            <v>Zestaw szkolny z 6 robotami Thymio RF</v>
          </cell>
        </row>
        <row r="457">
          <cell r="E457" t="str">
            <v>G720101AP04</v>
          </cell>
          <cell r="F457" t="str">
            <v>micro:Circular RGB LED (w komplecie z micro:bit)</v>
          </cell>
        </row>
        <row r="458">
          <cell r="E458" t="str">
            <v>G720101AP01</v>
          </cell>
          <cell r="F458" t="str">
            <v>Robot programowalny Maqueen (w komplecie z micro:bit)</v>
          </cell>
        </row>
        <row r="461">
          <cell r="E461" t="str">
            <v>G700101A008</v>
          </cell>
          <cell r="F461" t="str">
            <v>Zestaw komunikacji bezprzewodowej do robota przewodowego Thymio</v>
          </cell>
        </row>
        <row r="462">
          <cell r="E462" t="str">
            <v>G700101A010</v>
          </cell>
          <cell r="F462" t="str">
            <v>Ładowarka do robotów Thymio (6 portów USB)</v>
          </cell>
        </row>
        <row r="463">
          <cell r="E463" t="str">
            <v>G700101A011</v>
          </cell>
          <cell r="F463" t="str">
            <v>Pilot zdalnego sterowania do robota Thymio</v>
          </cell>
        </row>
        <row r="465">
          <cell r="E465" t="str">
            <v>G720101B005</v>
          </cell>
          <cell r="F465" t="str">
            <v>Karta rozszerzenia micro:Circular RGB LED dla micro:bit</v>
          </cell>
        </row>
        <row r="466">
          <cell r="E466" t="str">
            <v>G720101AP03</v>
          </cell>
          <cell r="F466" t="str">
            <v>Kontroler programowalny micro:Gamepad (w komplecie z micro:bit)</v>
          </cell>
        </row>
        <row r="470">
          <cell r="E470" t="str">
            <v>G670401A002</v>
          </cell>
          <cell r="F470" t="str">
            <v>Drukarka 3D Boxlight ROBO E3 PRO (zawiera pakiet edukacyjny oraz 5,5 kg filamentu)</v>
          </cell>
        </row>
        <row r="471">
          <cell r="E471" t="str">
            <v>G670401A001</v>
          </cell>
          <cell r="F471" t="str">
            <v>Drukarka 3D Boxlight ROBO E3 (zawiera pakiet edukacyjny oraz 5,5 kg filamentu)</v>
          </cell>
        </row>
        <row r="473">
          <cell r="E473" t="str">
            <v>G820101B002</v>
          </cell>
          <cell r="F473" t="str">
            <v>Drukarka 3D MakerBot Method X (pakiet edukacyjny i 4,8 kg filamentu)</v>
          </cell>
        </row>
        <row r="474">
          <cell r="E474" t="str">
            <v>G820101A001</v>
          </cell>
          <cell r="F474" t="str">
            <v>Drukarka 3D MakerBot Sketch (pakiet edukacyjny i 4,8 kg filamentu)</v>
          </cell>
        </row>
        <row r="475">
          <cell r="E475" t="str">
            <v>G820101B001</v>
          </cell>
          <cell r="F475" t="str">
            <v>Drukarka 3D MakerBot Method (pakiet edukacyjny i 4,8 kg filamentu)</v>
          </cell>
        </row>
        <row r="479">
          <cell r="E479" t="str">
            <v>G130110A001</v>
          </cell>
          <cell r="F479" t="str">
            <v>Skaner Scan Dimension SOL 3D</v>
          </cell>
        </row>
        <row r="480">
          <cell r="E480" t="str">
            <v>G130110A002</v>
          </cell>
          <cell r="F480" t="str">
            <v>Skaner Scan Dimension SOL 3D PRO</v>
          </cell>
        </row>
        <row r="482">
          <cell r="E482" t="str">
            <v>G830101A001</v>
          </cell>
          <cell r="F482" t="str">
            <v>Skaner 3D Shining3D EinScan SE</v>
          </cell>
        </row>
        <row r="483">
          <cell r="E483" t="str">
            <v>G830101A002</v>
          </cell>
          <cell r="F483" t="str">
            <v>Skaner 3D Shining3D EinScan SP</v>
          </cell>
        </row>
        <row r="488">
          <cell r="E488" t="str">
            <v>G380102A005</v>
          </cell>
          <cell r="F488" t="str">
            <v>Zestaw ROYCAN easyLAB 10+1</v>
          </cell>
        </row>
        <row r="489">
          <cell r="E489" t="str">
            <v>G380102A006</v>
          </cell>
          <cell r="F489" t="str">
            <v>Zestaw ROYCAN easyLAB 12+1</v>
          </cell>
        </row>
        <row r="490">
          <cell r="E490" t="str">
            <v>G380102A007</v>
          </cell>
          <cell r="F490" t="str">
            <v>Zestaw ROYCAN easyLAB 14+1</v>
          </cell>
        </row>
        <row r="491">
          <cell r="E491" t="str">
            <v>G380102A008</v>
          </cell>
          <cell r="F491" t="str">
            <v>Zestaw ROYCAN easyLAB 16+1</v>
          </cell>
        </row>
        <row r="492">
          <cell r="E492" t="str">
            <v>G380102A009</v>
          </cell>
          <cell r="F492" t="str">
            <v>Zestaw ROYCAN easyLAB 18+1</v>
          </cell>
        </row>
        <row r="493">
          <cell r="E493" t="str">
            <v>G380102A010</v>
          </cell>
          <cell r="F493" t="str">
            <v>Zestaw ROYCAN easyLAB 20+1</v>
          </cell>
        </row>
        <row r="494">
          <cell r="E494" t="str">
            <v>G380102A011</v>
          </cell>
          <cell r="F494" t="str">
            <v>Zestaw ROYCAN easyLAB 22+1</v>
          </cell>
        </row>
        <row r="495">
          <cell r="E495" t="str">
            <v>G380102A012</v>
          </cell>
          <cell r="F495" t="str">
            <v>Zestaw ROYCAN easyLAB 24+1</v>
          </cell>
        </row>
        <row r="496">
          <cell r="E496" t="str">
            <v>G380102A013</v>
          </cell>
          <cell r="F496" t="str">
            <v>Zestaw ROYCAN easyLAB 26+1</v>
          </cell>
        </row>
        <row r="497">
          <cell r="E497" t="str">
            <v>G380102A014</v>
          </cell>
          <cell r="F497" t="str">
            <v>Zestaw ROYCAN easyLAB 28+1</v>
          </cell>
        </row>
        <row r="498">
          <cell r="E498" t="str">
            <v>G380102A015</v>
          </cell>
          <cell r="F498" t="str">
            <v>Zestaw ROYCAN easyLAB 30+1</v>
          </cell>
        </row>
        <row r="499">
          <cell r="E499" t="str">
            <v>G380102A016</v>
          </cell>
          <cell r="F499" t="str">
            <v>Zestaw ROYCAN easyLAB 32+1</v>
          </cell>
        </row>
        <row r="500">
          <cell r="E500" t="str">
            <v>G380102A017</v>
          </cell>
          <cell r="F500" t="str">
            <v>Zestaw ROYCAN easyLAB 34+1</v>
          </cell>
        </row>
        <row r="501">
          <cell r="E501" t="str">
            <v>G380102A018</v>
          </cell>
          <cell r="F501" t="str">
            <v>Zestaw ROYCAN easyLAB 36+1</v>
          </cell>
        </row>
        <row r="502">
          <cell r="E502" t="str">
            <v>G380102A019</v>
          </cell>
          <cell r="F502" t="str">
            <v>Zestaw ROYCAN easyLAB 38+1</v>
          </cell>
        </row>
        <row r="503">
          <cell r="E503" t="str">
            <v>G380102A020</v>
          </cell>
          <cell r="F503" t="str">
            <v>Zestaw ROYCAN easyLAB 40+1</v>
          </cell>
        </row>
        <row r="504">
          <cell r="E504" t="str">
            <v>G380102B005</v>
          </cell>
          <cell r="F504" t="str">
            <v>Pojedyncze  stanowisko zestawu ROYCAN easyLAB (przy zakupie od 41 do 100 szt.)</v>
          </cell>
        </row>
        <row r="505">
          <cell r="E505" t="str">
            <v>G380102B006</v>
          </cell>
          <cell r="F505" t="str">
            <v>Pojedyncze  stanowisko zestawu ROYCAN easyLAB (przy zakupie od 101 do 250 szt.)</v>
          </cell>
        </row>
        <row r="506">
          <cell r="E506" t="str">
            <v>G380102B007</v>
          </cell>
          <cell r="F506" t="str">
            <v>Pojedyncze  stanowisko zestawu ROYCAN easyLAB (przy zakupie pow. 250 szt.)</v>
          </cell>
        </row>
        <row r="509">
          <cell r="E509" t="str">
            <v>G380101E007</v>
          </cell>
          <cell r="F509" t="str">
            <v>Zestaw ROYCAN OPTIMAS PORTABLE 22+1 (wersja mobilna)</v>
          </cell>
        </row>
        <row r="510">
          <cell r="E510" t="str">
            <v>G380101E016</v>
          </cell>
          <cell r="F510" t="str">
            <v>Zestaw ROYCAN OPTIMAS PORTABLE 40+1 (wersja mobilna)</v>
          </cell>
        </row>
        <row r="511">
          <cell r="E511" t="str">
            <v>G380101E002</v>
          </cell>
          <cell r="F511" t="str">
            <v>Zestaw ROYCAN OPTIMAS PORTABLE 12+1 (wersja mobilna)</v>
          </cell>
        </row>
        <row r="512">
          <cell r="E512" t="str">
            <v>G380101E015</v>
          </cell>
          <cell r="F512" t="str">
            <v>Zestaw ROYCAN OPTIMAS PORTABLE 38+1 (wersja mobilna)</v>
          </cell>
        </row>
        <row r="513">
          <cell r="E513" t="str">
            <v>G380101E014</v>
          </cell>
          <cell r="F513" t="str">
            <v>Zestaw ROYCAN OPTIMAS PORTABLE 36+1 (wersja mobilna)</v>
          </cell>
        </row>
        <row r="514">
          <cell r="E514" t="str">
            <v>G380101E013</v>
          </cell>
          <cell r="F514" t="str">
            <v>Zestaw ROYCAN OPTIMAS PORTABLE 34+1 (wersja mobilna)</v>
          </cell>
        </row>
        <row r="515">
          <cell r="E515" t="str">
            <v>G380101E012</v>
          </cell>
          <cell r="F515" t="str">
            <v>Zestaw ROYCAN OPTIMAS PORTABLE 32+1 (wersja mobilna)</v>
          </cell>
        </row>
        <row r="516">
          <cell r="E516" t="str">
            <v>G380101E009</v>
          </cell>
          <cell r="F516" t="str">
            <v>Zestaw ROYCAN OPTIMAS PORTABLE 26+1 (wersja mobilna)</v>
          </cell>
        </row>
        <row r="517">
          <cell r="E517" t="str">
            <v>G380101E010</v>
          </cell>
          <cell r="F517" t="str">
            <v>Zestaw ROYCAN OPTIMAS PORTABLE 28+1 (wersja mobilna)</v>
          </cell>
        </row>
        <row r="518">
          <cell r="E518" t="str">
            <v>G380101E005</v>
          </cell>
          <cell r="F518" t="str">
            <v>Zestaw ROYCAN OPTIMAS PORTABLE 18+1 (wersja mobilna)</v>
          </cell>
        </row>
        <row r="519">
          <cell r="E519" t="str">
            <v>G380101E008</v>
          </cell>
          <cell r="F519" t="str">
            <v>Zestaw ROYCAN OPTIMAS PORTABLE 24+1 (wersja mobilna)</v>
          </cell>
        </row>
        <row r="520">
          <cell r="E520" t="str">
            <v>G380101E001</v>
          </cell>
          <cell r="F520" t="str">
            <v>Zestaw ROYCAN OPTIMAS PORTABLE 10+1 (wersja mobilna)</v>
          </cell>
        </row>
        <row r="521">
          <cell r="E521" t="str">
            <v>G380101E006</v>
          </cell>
          <cell r="F521" t="str">
            <v>Zestaw ROYCAN OPTIMAS PORTABLE 20+1 (wersja mobilna)</v>
          </cell>
        </row>
        <row r="522">
          <cell r="E522" t="str">
            <v>G380101E003</v>
          </cell>
          <cell r="F522" t="str">
            <v>Zestaw ROYCAN OPTIMAS PORTABLE 14+1 (wersja mobilna)</v>
          </cell>
        </row>
        <row r="523">
          <cell r="E523" t="str">
            <v>G380101H001</v>
          </cell>
          <cell r="F523" t="str">
            <v>Dodatkowe stanowisko ucznia do systemu OPTIMAS PORTABLE</v>
          </cell>
        </row>
        <row r="524">
          <cell r="E524" t="str">
            <v>G380101E004</v>
          </cell>
          <cell r="F524" t="str">
            <v>Zestaw ROYCAN OPTIMAS PORTABLE 16+1 (wersja mobilna)</v>
          </cell>
        </row>
        <row r="525">
          <cell r="E525" t="str">
            <v>G380101E011</v>
          </cell>
          <cell r="F525" t="str">
            <v>Zestaw ROYCAN OPTIMAS PORTABLE 30+1 (wersja mobilna)</v>
          </cell>
        </row>
        <row r="528">
          <cell r="E528" t="str">
            <v>G380101F002</v>
          </cell>
          <cell r="F528" t="str">
            <v>Zestaw ROYCAN OPTIMAS PREMIUM 12+1 (wersja stacjonarna)</v>
          </cell>
        </row>
        <row r="529">
          <cell r="E529" t="str">
            <v>G380101F007</v>
          </cell>
          <cell r="F529" t="str">
            <v>Zestaw ROYCAN OPTIMAS PREMIUM 22+1 (wersja stacjonarna)</v>
          </cell>
        </row>
        <row r="530">
          <cell r="E530" t="str">
            <v>G380101F001</v>
          </cell>
          <cell r="F530" t="str">
            <v>Zestaw ROYCAN OPTIMAS PREMIUM 10+1 (wersja stacjonarna)</v>
          </cell>
        </row>
        <row r="531">
          <cell r="E531" t="str">
            <v>G380101F011</v>
          </cell>
          <cell r="F531" t="str">
            <v>Zestaw ROYCAN OPTIMAS PREMIUM 30+1 (wersja stacjonarna)</v>
          </cell>
        </row>
        <row r="532">
          <cell r="E532" t="str">
            <v>G380101H002</v>
          </cell>
          <cell r="F532" t="str">
            <v>Dodatkowe stanowisko ucznia do systemu OPTIMAS PREMIUM</v>
          </cell>
        </row>
        <row r="533">
          <cell r="E533" t="str">
            <v>G380101F016</v>
          </cell>
          <cell r="F533" t="str">
            <v>Zestaw ROYCAN OPTIMAS PREMIUM 40+1 (wersja stacjonarna)</v>
          </cell>
        </row>
        <row r="534">
          <cell r="E534" t="str">
            <v>G380101F015</v>
          </cell>
          <cell r="F534" t="str">
            <v>Zestaw ROYCAN OPTIMAS PREMIUM 38+1 (wersja stacjonarna)</v>
          </cell>
        </row>
        <row r="535">
          <cell r="E535" t="str">
            <v>G380101F014</v>
          </cell>
          <cell r="F535" t="str">
            <v>Zestaw ROYCAN OPTIMAS PREMIUM 36+1 (wersja stacjonarna)</v>
          </cell>
        </row>
        <row r="536">
          <cell r="E536" t="str">
            <v>G380101F013</v>
          </cell>
          <cell r="F536" t="str">
            <v>Zestaw ROYCAN OPTIMAS PREMIUM 34+1 (wersja stacjonarna)</v>
          </cell>
        </row>
        <row r="537">
          <cell r="E537" t="str">
            <v>G380101F012</v>
          </cell>
          <cell r="F537" t="str">
            <v>Zestaw ROYCAN OPTIMAS PREMIUM 32+1 (wersja stacjonarna)</v>
          </cell>
        </row>
        <row r="538">
          <cell r="E538" t="str">
            <v>G380101F003</v>
          </cell>
          <cell r="F538" t="str">
            <v>Zestaw ROYCAN OPTIMAS PREMIUM 14+1 (wersja stacjonarna)</v>
          </cell>
        </row>
        <row r="539">
          <cell r="E539" t="str">
            <v>G380101F010</v>
          </cell>
          <cell r="F539" t="str">
            <v>Zestaw ROYCAN OPTIMAS PREMIUM 28+1 (wersja stacjonarna)</v>
          </cell>
        </row>
        <row r="540">
          <cell r="E540" t="str">
            <v>G380101F009</v>
          </cell>
          <cell r="F540" t="str">
            <v>Zestaw ROYCAN OPTIMAS PREMIUM 26+1 (wersja stacjonarna)</v>
          </cell>
        </row>
        <row r="541">
          <cell r="E541" t="str">
            <v>G380101F008</v>
          </cell>
          <cell r="F541" t="str">
            <v>Zestaw ROYCAN OPTIMAS PREMIUM 24+1 (wersja stacjonarna)</v>
          </cell>
        </row>
        <row r="542">
          <cell r="E542" t="str">
            <v>G380101F006</v>
          </cell>
          <cell r="F542" t="str">
            <v>Zestaw ROYCAN OPTIMAS PREMIUM 20+1 (wersja stacjonarna)</v>
          </cell>
        </row>
        <row r="543">
          <cell r="E543" t="str">
            <v>G380101F005</v>
          </cell>
          <cell r="F543" t="str">
            <v>Zestaw ROYCAN OPTIMAS PREMIUM 18+1 (wersja stacjonarna)</v>
          </cell>
        </row>
        <row r="544">
          <cell r="E544" t="str">
            <v>G380101F004</v>
          </cell>
          <cell r="F544" t="str">
            <v>Zestaw ROYCAN OPTIMAS PREMIUM 16+1 (wersja stacjonarna)</v>
          </cell>
        </row>
        <row r="547">
          <cell r="E547" t="str">
            <v>G380101H011</v>
          </cell>
          <cell r="F547" t="str">
            <v>Moduł do przeprowadzania testów do OPTIMAS (pojedyncze stanowisko)</v>
          </cell>
        </row>
        <row r="548">
          <cell r="E548" t="str">
            <v>G380101H010</v>
          </cell>
          <cell r="F548" t="str">
            <v>Moduł MULTIPLE RECORDING do OPTIMAS (pojedyncze stanowisko)</v>
          </cell>
        </row>
        <row r="553">
          <cell r="E553" t="str">
            <v>G800101A001</v>
          </cell>
          <cell r="F553" t="str">
            <v>Kamera wideokonferencyjna INNEX C220</v>
          </cell>
        </row>
        <row r="556">
          <cell r="E556" t="str">
            <v>G540403A001</v>
          </cell>
          <cell r="F556" t="str">
            <v>Kamera Newline Huddle Cam</v>
          </cell>
        </row>
        <row r="558">
          <cell r="E558" t="str">
            <v>G800101A004</v>
          </cell>
          <cell r="F558" t="str">
            <v>Kamera wideokonferencyjna 360 stopni INNEX CUBE</v>
          </cell>
        </row>
        <row r="561">
          <cell r="E561" t="str">
            <v>G540403B001</v>
          </cell>
          <cell r="F561" t="str">
            <v>Zestaw Newline Meet Cam Set</v>
          </cell>
        </row>
        <row r="565">
          <cell r="E565" t="str">
            <v>G220201C006</v>
          </cell>
          <cell r="F565" t="str">
            <v>Wizualizer Epson ELP DC-07</v>
          </cell>
        </row>
        <row r="566">
          <cell r="E566" t="str">
            <v>G220201C005</v>
          </cell>
          <cell r="F566" t="str">
            <v>Wizualizer Epson ELP DC-13</v>
          </cell>
        </row>
        <row r="567">
          <cell r="E567" t="str">
            <v>G220201C004</v>
          </cell>
          <cell r="F567" t="str">
            <v>Wizualizer Epson ELP DC-21</v>
          </cell>
        </row>
        <row r="569">
          <cell r="E569" t="str">
            <v>G390301B001</v>
          </cell>
          <cell r="F569" t="str">
            <v>Wizualizer OPTOMA DC450</v>
          </cell>
        </row>
        <row r="570">
          <cell r="E570" t="str">
            <v>G390301B003</v>
          </cell>
          <cell r="F570" t="str">
            <v>Wizualizer OPTOMA DC552</v>
          </cell>
        </row>
        <row r="571">
          <cell r="E571" t="str">
            <v>G390301B004</v>
          </cell>
          <cell r="F571" t="str">
            <v>Wizualizer OPTOMA DC556</v>
          </cell>
        </row>
        <row r="572">
          <cell r="E572" t="str">
            <v>G390301A002</v>
          </cell>
          <cell r="F572" t="str">
            <v>Wizualizer OPTOMA DC455</v>
          </cell>
        </row>
        <row r="574">
          <cell r="E574" t="str">
            <v>G800201B001</v>
          </cell>
          <cell r="F574" t="str">
            <v>Wizualizer IDEAO DC400</v>
          </cell>
        </row>
        <row r="579">
          <cell r="E579" t="str">
            <v>G290102A002</v>
          </cell>
          <cell r="F579" t="str">
            <v>Ekran Suprema Feniks 171x171 Matt White (format 1:1)</v>
          </cell>
        </row>
        <row r="580">
          <cell r="E580" t="str">
            <v>G290102A003</v>
          </cell>
          <cell r="F580" t="str">
            <v>Ekran Suprema Feniks 203x203 Matt White (format 1:1)</v>
          </cell>
        </row>
        <row r="581">
          <cell r="E581" t="str">
            <v>G290102A009</v>
          </cell>
          <cell r="F581" t="str">
            <v>Ekran Suprema Feniks 221x221 Matt White (format 1:1)</v>
          </cell>
        </row>
        <row r="582">
          <cell r="E582" t="str">
            <v>G290102A004</v>
          </cell>
          <cell r="F582" t="str">
            <v>Ekran Suprema Feniks 234x234 Matt White (format 1:1)</v>
          </cell>
        </row>
        <row r="583">
          <cell r="E583" t="str">
            <v>G290102A022</v>
          </cell>
          <cell r="F583" t="str">
            <v>Ekran Suprema Feniks Elegant 203x203 Matt White HD (format 1:1)</v>
          </cell>
        </row>
        <row r="584">
          <cell r="E584" t="str">
            <v>G290102C001</v>
          </cell>
          <cell r="F584" t="str">
            <v>Ekran Suprema Lupus Manual 171x171 Matt White (format 1:1)</v>
          </cell>
        </row>
        <row r="585">
          <cell r="E585" t="str">
            <v>G290102C002</v>
          </cell>
          <cell r="F585" t="str">
            <v>Ekran Suprema Lupus Manual 203x203 Matt White (format 1:1)</v>
          </cell>
        </row>
        <row r="586">
          <cell r="E586" t="str">
            <v>G290102C003</v>
          </cell>
          <cell r="F586" t="str">
            <v>Ekran Suprema Lupus Manual 234x234 Matt White (format 1:1)</v>
          </cell>
        </row>
        <row r="589">
          <cell r="E589" t="str">
            <v>G290102A005</v>
          </cell>
          <cell r="F589" t="str">
            <v>Ekran Suprema Feniks 171x128 Matt White (format 4:3)</v>
          </cell>
        </row>
        <row r="590">
          <cell r="E590" t="str">
            <v>G290102A006</v>
          </cell>
          <cell r="F590" t="str">
            <v>Ekran Suprema Feniks 203x152 Matt White (format 4:3)</v>
          </cell>
        </row>
        <row r="591">
          <cell r="E591" t="str">
            <v>G290102A010</v>
          </cell>
          <cell r="F591" t="str">
            <v>Ekran Suprema Feniks 221x166 Matt White (format 4:3)</v>
          </cell>
        </row>
        <row r="592">
          <cell r="E592" t="str">
            <v>G290102A007</v>
          </cell>
          <cell r="F592" t="str">
            <v>Ekran Suprema Feniks 234x175 Matt White (format 4:3)</v>
          </cell>
        </row>
        <row r="593">
          <cell r="E593" t="str">
            <v>G290102A008</v>
          </cell>
          <cell r="F593" t="str">
            <v>Ekran Suprema Feniks 282x211 Matt White (format 4:3)</v>
          </cell>
        </row>
        <row r="594">
          <cell r="E594" t="str">
            <v>G290102A024</v>
          </cell>
          <cell r="F594" t="str">
            <v>Ekran Suprema Feniks Elegant 171x128 Matt White HD (format 4:3)</v>
          </cell>
        </row>
        <row r="595">
          <cell r="E595" t="str">
            <v>G290102A025</v>
          </cell>
          <cell r="F595" t="str">
            <v>Ekran Suprema Feniks Elegant 203x152 Matt White HD (format 4:3)</v>
          </cell>
        </row>
        <row r="596">
          <cell r="E596" t="str">
            <v>G290102A047</v>
          </cell>
          <cell r="F596" t="str">
            <v>Ekran Suprema Feniks Elegant 221x166 Matt White HD (format 4:3)</v>
          </cell>
        </row>
        <row r="597">
          <cell r="E597" t="str">
            <v>G290102A027</v>
          </cell>
          <cell r="F597" t="str">
            <v>Ekran Suprema Feniks Elegant 266x200 Matt White HD (format 4:3)</v>
          </cell>
        </row>
        <row r="598">
          <cell r="E598" t="str">
            <v>G290102C004</v>
          </cell>
          <cell r="F598" t="str">
            <v>Ekran Suprema Lupus Manual 171x128 Matt White (format 4:3)</v>
          </cell>
        </row>
        <row r="599">
          <cell r="E599" t="str">
            <v>G290102C005</v>
          </cell>
          <cell r="F599" t="str">
            <v>Ekran Suprema Lupus Manual 203x152 Matt White (format 4:3)</v>
          </cell>
        </row>
        <row r="600">
          <cell r="E600" t="str">
            <v>G290102C006</v>
          </cell>
          <cell r="F600" t="str">
            <v>Ekran Suprema Lupus Manual 234x175 Matt White (format 4:3)</v>
          </cell>
        </row>
        <row r="603">
          <cell r="E603" t="str">
            <v>G290102A014</v>
          </cell>
          <cell r="F603" t="str">
            <v>Ekran Suprema Feniks 203x114 Matt White (format 16:9)</v>
          </cell>
        </row>
        <row r="604">
          <cell r="E604" t="str">
            <v>G290102A052</v>
          </cell>
          <cell r="F604" t="str">
            <v>Ekran Suprema Feniks 220x124 Matt White (format 16:9)</v>
          </cell>
        </row>
        <row r="605">
          <cell r="E605" t="str">
            <v>G290102A053</v>
          </cell>
          <cell r="F605" t="str">
            <v>Ekran Suprema Feniks 280x158 Matt White (format 16:9)</v>
          </cell>
        </row>
        <row r="606">
          <cell r="E606" t="str">
            <v>G290102A019</v>
          </cell>
          <cell r="F606" t="str">
            <v>Ekran Suprema Feniks 220x124 Matt Grey HD (format 16:9)</v>
          </cell>
        </row>
        <row r="607">
          <cell r="E607" t="str">
            <v>G290102A054</v>
          </cell>
          <cell r="F607" t="str">
            <v>Ekran Suprema Feniks 240x135 Matt Grey HD (format 16:9)</v>
          </cell>
        </row>
        <row r="608">
          <cell r="E608" t="str">
            <v>G290102A020</v>
          </cell>
          <cell r="F608" t="str">
            <v>Ekran Suprema Feniks 280x158 Matt Grey HD (format 16:9)</v>
          </cell>
        </row>
        <row r="609">
          <cell r="E609" t="str">
            <v>G290102A021</v>
          </cell>
          <cell r="F609" t="str">
            <v>Ekran Suprema Feniks Elegant 221x125 Matt White HD (format 16:9)</v>
          </cell>
        </row>
        <row r="610">
          <cell r="E610" t="str">
            <v>G290102A046</v>
          </cell>
          <cell r="F610" t="str">
            <v>Ekran Suprema Feniks Elegant 265x149 Matt White HD (format 16:9)</v>
          </cell>
        </row>
        <row r="611">
          <cell r="E611" t="str">
            <v>G290102A036</v>
          </cell>
          <cell r="F611" t="str">
            <v>Ekran Suprema Feniks Elegant 200x113 Matt Grey HD (format 16:9)</v>
          </cell>
        </row>
        <row r="612">
          <cell r="E612" t="str">
            <v>G290102A048</v>
          </cell>
          <cell r="F612" t="str">
            <v>Ekran Suprema Feniks Elegant 220x124 Matt Grey HD (format 16:9)</v>
          </cell>
        </row>
        <row r="613">
          <cell r="E613" t="str">
            <v>G290102A038</v>
          </cell>
          <cell r="F613" t="str">
            <v>Ekran Suprema Feniks Elegant 265x149 Matt Grey HD (format 16:9)</v>
          </cell>
        </row>
        <row r="616">
          <cell r="E616" t="str">
            <v>G290102A011</v>
          </cell>
          <cell r="F616" t="str">
            <v>Ekran Suprema Feniks 171x107 Matt White (format 16:10)</v>
          </cell>
        </row>
        <row r="617">
          <cell r="E617" t="str">
            <v>G290102A012</v>
          </cell>
          <cell r="F617" t="str">
            <v>Ekran Suprema Feniks 203x127 Matt White (format 16:10)</v>
          </cell>
        </row>
        <row r="618">
          <cell r="E618" t="str">
            <v>G290102A049</v>
          </cell>
          <cell r="F618" t="str">
            <v>Ekran Suprema Feniks 221x138 Matt White (format 16:10)</v>
          </cell>
        </row>
        <row r="619">
          <cell r="E619" t="str">
            <v>G290102A050</v>
          </cell>
          <cell r="F619" t="str">
            <v>Ekran Suprema Feniks 234x146 Matt White (format 16:10)</v>
          </cell>
        </row>
        <row r="620">
          <cell r="E620" t="str">
            <v>G290102A051</v>
          </cell>
          <cell r="F620" t="str">
            <v>Ekran Suprema Feniks 280x175 Matt White (format 16:10)</v>
          </cell>
        </row>
        <row r="621">
          <cell r="E621" t="str">
            <v>G290102A040</v>
          </cell>
          <cell r="F621" t="str">
            <v>Ekran Suprema Feniks Elegant 171x107 Matt White HD (format 16:10)</v>
          </cell>
        </row>
        <row r="622">
          <cell r="E622" t="str">
            <v>G290102A042</v>
          </cell>
          <cell r="F622" t="str">
            <v>Ekran Suprema Feniks Elegant 203x127 Matt White HD (format 16:10)</v>
          </cell>
        </row>
        <row r="623">
          <cell r="E623" t="str">
            <v>G290102A041</v>
          </cell>
          <cell r="F623" t="str">
            <v>Ekran Suprema Feniks Elegant 221x138 Matt White HD (format 16:10)</v>
          </cell>
        </row>
        <row r="624">
          <cell r="E624" t="str">
            <v>G290102A043</v>
          </cell>
          <cell r="F624" t="str">
            <v>Ekran Suprema Feniks Elegant 234x146 Matt White HD (format 16:10)</v>
          </cell>
        </row>
        <row r="625">
          <cell r="E625" t="str">
            <v>G290102A044</v>
          </cell>
          <cell r="F625" t="str">
            <v>Ekran Suprema Feniks Elegant 266x166 Matt White HD (format 16:10)</v>
          </cell>
        </row>
        <row r="626">
          <cell r="E626" t="str">
            <v>G290102C007</v>
          </cell>
          <cell r="F626" t="str">
            <v>Ekran Suprema Lupus Manual 171x107 Matt White (format 16:10)</v>
          </cell>
        </row>
        <row r="627">
          <cell r="E627" t="str">
            <v>G290102C008</v>
          </cell>
          <cell r="F627" t="str">
            <v>Ekran Suprema Lupus Manual 203x127 Matt White (format 16:10)</v>
          </cell>
        </row>
        <row r="628">
          <cell r="E628" t="str">
            <v>G290102C009</v>
          </cell>
          <cell r="F628" t="str">
            <v>Ekran Suprema Lupus Manual 234x146 Matt White (format 16:10)</v>
          </cell>
        </row>
        <row r="632">
          <cell r="E632" t="str">
            <v>G290101A002</v>
          </cell>
          <cell r="F632" t="str">
            <v>Ekran Suprema Lupus 171x171 Matt White (format 1:1)</v>
          </cell>
        </row>
        <row r="633">
          <cell r="E633" t="str">
            <v>G290101A003</v>
          </cell>
          <cell r="F633" t="str">
            <v>Ekran Suprema Lupus 203x203 Matt White (format 1:1)</v>
          </cell>
        </row>
        <row r="634">
          <cell r="E634" t="str">
            <v>G290101A015</v>
          </cell>
          <cell r="F634" t="str">
            <v>Ekran Suprema Lupus 234x234 Matt White (format 1:1)</v>
          </cell>
        </row>
        <row r="635">
          <cell r="E635" t="str">
            <v>G290101M001</v>
          </cell>
          <cell r="F635" t="str">
            <v>Ekran Suprema Aquarius 362x362 Matt White HD (format 1:1)</v>
          </cell>
        </row>
        <row r="638">
          <cell r="E638" t="str">
            <v>G290101B004</v>
          </cell>
          <cell r="F638" t="str">
            <v>Ekran Suprema Andromeda 171x128 Matt White HD (format 4:3)</v>
          </cell>
        </row>
        <row r="639">
          <cell r="E639" t="str">
            <v>G290101B005</v>
          </cell>
          <cell r="F639" t="str">
            <v>Ekran Suprema Andromeda 203x152 Matt White HD (format 4:3)</v>
          </cell>
        </row>
        <row r="640">
          <cell r="E640" t="str">
            <v>G290101B006</v>
          </cell>
          <cell r="F640" t="str">
            <v>Ekran Suprema Andromeda 221x166 Matt White HD (format 4:3)</v>
          </cell>
        </row>
        <row r="641">
          <cell r="E641" t="str">
            <v>G290101B007</v>
          </cell>
          <cell r="F641" t="str">
            <v>Ekran Suprema Andromeda 240x180 Matt White HD (format 4:3)</v>
          </cell>
        </row>
        <row r="642">
          <cell r="E642" t="str">
            <v>G290101B076</v>
          </cell>
          <cell r="F642" t="str">
            <v>Ekran Suprema Andromeda 266x200 Matt White HD (format 4:3)</v>
          </cell>
        </row>
        <row r="643">
          <cell r="E643" t="str">
            <v>G290101B008</v>
          </cell>
          <cell r="F643" t="str">
            <v>Ekran Suprema Andromeda 282x211 Matt White HD (format 4:3)</v>
          </cell>
        </row>
        <row r="644">
          <cell r="E644" t="str">
            <v>G290101B045</v>
          </cell>
          <cell r="F644" t="str">
            <v>Ekran Suprema Andromeda Elegant IM 203x152 Matt White HD (format 4:3)</v>
          </cell>
        </row>
        <row r="645">
          <cell r="E645" t="str">
            <v>G290101B046</v>
          </cell>
          <cell r="F645" t="str">
            <v>Ekran Suprema Andromeda Elegant IM 221x166 Matt White HD (format 4:3)</v>
          </cell>
        </row>
        <row r="646">
          <cell r="E646" t="str">
            <v>G290101B083</v>
          </cell>
          <cell r="F646" t="str">
            <v>Ekran Suprema Andromeda Elegant IM 240x180 Matt White HD (format 4:3)</v>
          </cell>
        </row>
        <row r="647">
          <cell r="E647" t="str">
            <v>G290101B047</v>
          </cell>
          <cell r="F647" t="str">
            <v>Ekran Suprema Andromeda Elegant IM 266x200 Matt White HD (format 4:3)</v>
          </cell>
        </row>
        <row r="648">
          <cell r="E648" t="str">
            <v>G290101B084</v>
          </cell>
          <cell r="F648" t="str">
            <v>Ekran Suprema Andromeda Elegant IM 282x211 Matt White HD (format 4:3)</v>
          </cell>
        </row>
        <row r="649">
          <cell r="E649" t="str">
            <v>G290101B048</v>
          </cell>
          <cell r="F649" t="str">
            <v>Ekran Suprema Andromeda Elegant IM 305x229 Matt White HD (format 4:3)</v>
          </cell>
        </row>
        <row r="650">
          <cell r="E650" t="str">
            <v>G290101B049</v>
          </cell>
          <cell r="F650" t="str">
            <v>Ekran Suprema Andromeda Elegant IM 332x249 Matt White HD (format 4:3)</v>
          </cell>
        </row>
        <row r="651">
          <cell r="E651" t="str">
            <v>G290101B050</v>
          </cell>
          <cell r="F651" t="str">
            <v>Ekran Suprema Andromeda Elegant IM 362x271 Matt White HD (format 4:3)</v>
          </cell>
        </row>
        <row r="652">
          <cell r="E652" t="str">
            <v>G290101B051</v>
          </cell>
          <cell r="F652" t="str">
            <v>Ekran Suprema Andromeda Elegant IM 400x300 Matt White HD (format 4:3)</v>
          </cell>
        </row>
        <row r="653">
          <cell r="E653" t="str">
            <v>G290101M002</v>
          </cell>
          <cell r="F653" t="str">
            <v>Ekran Suprema Aquarius 300x225 Matt White HD (format 4:3)</v>
          </cell>
        </row>
        <row r="654">
          <cell r="E654" t="str">
            <v>G290101M003</v>
          </cell>
          <cell r="F654" t="str">
            <v>Ekran Suprema Aquarius 350x263 Matt White HD (format 4:3)</v>
          </cell>
        </row>
        <row r="655">
          <cell r="E655" t="str">
            <v>G290101M004</v>
          </cell>
          <cell r="F655" t="str">
            <v>Ekran Suprema Aquarius 400x300 Matt White HD (format 4:3)</v>
          </cell>
        </row>
        <row r="656">
          <cell r="E656" t="str">
            <v>G290101M005</v>
          </cell>
          <cell r="F656" t="str">
            <v>Ekran Suprema Aquarius 450x338 Matt White HD (format 4:3)</v>
          </cell>
        </row>
        <row r="657">
          <cell r="E657" t="str">
            <v>G290101M022</v>
          </cell>
          <cell r="F657" t="str">
            <v>Ekran Suprema Aquarius 490x366 Matt White HD (format 4:3)</v>
          </cell>
        </row>
        <row r="658">
          <cell r="E658" t="str">
            <v>G290101D042</v>
          </cell>
          <cell r="F658" t="str">
            <v>Ekran Suprema Drako B 203x152 Matt White HD Pro (format 4:3)</v>
          </cell>
        </row>
        <row r="659">
          <cell r="E659" t="str">
            <v>G290101D043</v>
          </cell>
          <cell r="F659" t="str">
            <v>Ekran Suprema Drako B 220x165 Matt White HD Pro (format 4:3)</v>
          </cell>
        </row>
        <row r="660">
          <cell r="E660" t="str">
            <v>G290101D009</v>
          </cell>
          <cell r="F660" t="str">
            <v>Ekran Suprema Drako B 243x182 Matt White HD Pro (format 4:3)</v>
          </cell>
        </row>
        <row r="661">
          <cell r="E661" t="str">
            <v>G290101D020</v>
          </cell>
          <cell r="F661" t="str">
            <v>Ekran Suprema Drako B 266x200 Matt White HD Pro (format 4:3)</v>
          </cell>
        </row>
        <row r="662">
          <cell r="E662" t="str">
            <v>G290101D044</v>
          </cell>
          <cell r="F662" t="str">
            <v>Ekran Suprema Drako B 280x210 Matt White HD Pro (format 4:3)</v>
          </cell>
        </row>
        <row r="663">
          <cell r="E663" t="str">
            <v>G290101D010</v>
          </cell>
          <cell r="F663" t="str">
            <v>Ekran Suprema Drako B 304x228 Matt White HD Pro (format 4:3)</v>
          </cell>
        </row>
        <row r="664">
          <cell r="E664" t="str">
            <v>G290101C003</v>
          </cell>
          <cell r="F664" t="str">
            <v>Ekran Suprema Herkules 440x330 Matt White HD (format 4:3)</v>
          </cell>
        </row>
        <row r="665">
          <cell r="E665" t="str">
            <v>G290101C004</v>
          </cell>
          <cell r="F665" t="str">
            <v>Ekran Suprema Herkules 488x366 Matt White HD (format 4:3)</v>
          </cell>
        </row>
        <row r="666">
          <cell r="E666" t="str">
            <v>G290101I011</v>
          </cell>
          <cell r="F666" t="str">
            <v>Ekran Suprema Herkules Maxi 1000x750 Kaseta drewniana Matt White MAXI (format 4:3)</v>
          </cell>
        </row>
        <row r="667">
          <cell r="E667" t="str">
            <v>G290101I001</v>
          </cell>
          <cell r="F667" t="str">
            <v>Ekran Suprema Herkules Maxi 508x381 Kaseta typu A Matt White MAXI (format 4:3)</v>
          </cell>
        </row>
        <row r="668">
          <cell r="E668" t="str">
            <v>G290101I002</v>
          </cell>
          <cell r="F668" t="str">
            <v>Ekran Suprema Herkules Maxi 550x413 Kaseta typu A Matt White MAXI (format 4:3)</v>
          </cell>
        </row>
        <row r="669">
          <cell r="E669" t="str">
            <v>G290101I003</v>
          </cell>
          <cell r="F669" t="str">
            <v>Ekran Suprema Herkules Maxi 600x450 Kaseta typu A Matt White MAXI (format 4:3)</v>
          </cell>
        </row>
        <row r="670">
          <cell r="E670" t="str">
            <v>G290101I004</v>
          </cell>
          <cell r="F670" t="str">
            <v>Ekran Suprema Herkules Maxi 650x488 Kaseta typu A Matt White MAXI (format 4:3)</v>
          </cell>
        </row>
        <row r="671">
          <cell r="E671" t="str">
            <v>G290101I005</v>
          </cell>
          <cell r="F671" t="str">
            <v>Ekran Suprema Herkules Maxi 711x533 Kaseta typu B Matt White MAXI (format 4:3)</v>
          </cell>
        </row>
        <row r="672">
          <cell r="E672" t="str">
            <v>G290101I006</v>
          </cell>
          <cell r="F672" t="str">
            <v>Ekran Suprema Herkules Maxi 750x563 Kaseta typu B Matt White MAXI (format 4:3)</v>
          </cell>
        </row>
        <row r="673">
          <cell r="E673" t="str">
            <v>G290101I007</v>
          </cell>
          <cell r="F673" t="str">
            <v>Ekran Suprema Herkules Maxi 813x610 Kaseta typu B Matt White MAXI (format 4:3)</v>
          </cell>
        </row>
        <row r="674">
          <cell r="E674" t="str">
            <v>G290101I008</v>
          </cell>
          <cell r="F674" t="str">
            <v>Ekran Suprema Herkules Maxi 853x640 Kaseta drewniana Matt White MAXI (format 4:3)</v>
          </cell>
        </row>
        <row r="675">
          <cell r="E675" t="str">
            <v>G290101I009</v>
          </cell>
          <cell r="F675" t="str">
            <v>Ekran Suprema Herkules Maxi 915x686 Kaseta drewniana Matt White MAXI (format 4:3)</v>
          </cell>
        </row>
        <row r="676">
          <cell r="E676" t="str">
            <v>G290101I010</v>
          </cell>
          <cell r="F676" t="str">
            <v>Ekran Suprema Herkules Maxi 950x713 Kaseta drewniana Matt White MAXI (format 4:3)</v>
          </cell>
        </row>
        <row r="677">
          <cell r="E677" t="str">
            <v>G290101A004</v>
          </cell>
          <cell r="F677" t="str">
            <v>Ekran Suprema Lupus 171x128 Matt White (format 4:3)</v>
          </cell>
        </row>
        <row r="678">
          <cell r="E678" t="str">
            <v>G290101A016</v>
          </cell>
          <cell r="F678" t="str">
            <v>Ekran Suprema Lupus 200x150 Matt White (format 4:3)</v>
          </cell>
        </row>
        <row r="679">
          <cell r="E679" t="str">
            <v>G290101A005</v>
          </cell>
          <cell r="F679" t="str">
            <v>Ekran Suprema Lupus 203x152 Matt White (format 4:3)</v>
          </cell>
        </row>
        <row r="680">
          <cell r="E680" t="str">
            <v>G290101A006</v>
          </cell>
          <cell r="F680" t="str">
            <v>Ekran Suprema Lupus 234x175 Matt White (format 4:3)</v>
          </cell>
        </row>
        <row r="681">
          <cell r="E681" t="str">
            <v>G290101N001</v>
          </cell>
          <cell r="F681" t="str">
            <v>Ekran Suprema Polaris Lite 200x150 Matt White HD (format 4:3)</v>
          </cell>
        </row>
        <row r="682">
          <cell r="E682" t="str">
            <v>G290101N002</v>
          </cell>
          <cell r="F682" t="str">
            <v>Ekran Suprema Polaris Lite 220x165 Matt White HD (format 4:3)</v>
          </cell>
        </row>
        <row r="683">
          <cell r="E683" t="str">
            <v>G290101N004</v>
          </cell>
          <cell r="F683" t="str">
            <v>Ekran Suprema Polaris Lite 240x180 Matt White HD (format 4:3)</v>
          </cell>
        </row>
        <row r="684">
          <cell r="E684" t="str">
            <v>G290101N005</v>
          </cell>
          <cell r="F684" t="str">
            <v>Ekran Suprema Polaris Lite 260x195 Matt White HD (format 4:3)</v>
          </cell>
        </row>
        <row r="685">
          <cell r="E685" t="str">
            <v>G290101N006</v>
          </cell>
          <cell r="F685" t="str">
            <v>Ekran Suprema Polaris Lite 280x210 Matt White HD (format 4:3)</v>
          </cell>
        </row>
        <row r="686">
          <cell r="E686" t="str">
            <v>G290101N007</v>
          </cell>
          <cell r="F686" t="str">
            <v>Ekran Suprema Polaris Lite 305x229 Matt White HD (format 4:3)</v>
          </cell>
        </row>
        <row r="687">
          <cell r="E687" t="str">
            <v>G290101G001</v>
          </cell>
          <cell r="F687" t="str">
            <v>Ekran Suprema Polaris Pro 200x150 Matt White HD (format 4:3)</v>
          </cell>
        </row>
        <row r="688">
          <cell r="E688" t="str">
            <v>G290101G002</v>
          </cell>
          <cell r="F688" t="str">
            <v>Ekran Suprema Polaris Pro 220x165 Matt White HD (format 4:3)</v>
          </cell>
        </row>
        <row r="689">
          <cell r="E689" t="str">
            <v>G290101G003</v>
          </cell>
          <cell r="F689" t="str">
            <v>Ekran Suprema Polaris Pro 240x180 Matt White HD (format 4:3)</v>
          </cell>
        </row>
        <row r="690">
          <cell r="E690" t="str">
            <v>G290101G004</v>
          </cell>
          <cell r="F690" t="str">
            <v>Ekran Suprema Polaris Pro 260x195 Matt White HD (format 4:3)</v>
          </cell>
        </row>
        <row r="691">
          <cell r="E691" t="str">
            <v>G290101G005</v>
          </cell>
          <cell r="F691" t="str">
            <v>Ekran Suprema Polaris Pro 280x210 Matt White HD (format 4:3)</v>
          </cell>
        </row>
        <row r="692">
          <cell r="E692" t="str">
            <v>G290101G039</v>
          </cell>
          <cell r="F692" t="str">
            <v>Ekran Suprema Polaris Pro 305x229 Matt White HD (format 4:3)</v>
          </cell>
        </row>
        <row r="695">
          <cell r="E695" t="str">
            <v>G290101B013</v>
          </cell>
          <cell r="F695" t="str">
            <v>Ekran Suprema Andromeda 171x96 Matt White HD (format 16:9)</v>
          </cell>
        </row>
        <row r="696">
          <cell r="E696" t="str">
            <v>G290101B088</v>
          </cell>
          <cell r="F696" t="str">
            <v>Ekran Suprema Andromeda 180x101 Matt White HD (format 16:9)</v>
          </cell>
        </row>
        <row r="697">
          <cell r="E697" t="str">
            <v>G290101B089</v>
          </cell>
          <cell r="F697" t="str">
            <v>Ekran Suprema Andromeda 200x113 Matt White HD (format 16:9)</v>
          </cell>
        </row>
        <row r="698">
          <cell r="E698" t="str">
            <v>G290101B014</v>
          </cell>
          <cell r="F698" t="str">
            <v>Ekran Suprema Andromeda 203x114 Matt White HD (format 16:9)</v>
          </cell>
        </row>
        <row r="699">
          <cell r="E699" t="str">
            <v>G290101B090</v>
          </cell>
          <cell r="F699" t="str">
            <v>Ekran Suprema Andromeda 220x124 Matt White HD (format 16:9)</v>
          </cell>
        </row>
        <row r="700">
          <cell r="E700" t="str">
            <v>G290101B016</v>
          </cell>
          <cell r="F700" t="str">
            <v>Ekran Suprema Andromeda 234x132 Matt White HD (format 16:9)</v>
          </cell>
        </row>
        <row r="701">
          <cell r="E701" t="str">
            <v>G290101B091</v>
          </cell>
          <cell r="F701" t="str">
            <v>Ekran Suprema Andromeda 240x135 Matt White HD (format 16:9)</v>
          </cell>
        </row>
        <row r="702">
          <cell r="E702" t="str">
            <v>G290101B092</v>
          </cell>
          <cell r="F702" t="str">
            <v>Ekran Suprema Andromeda 260x146 Matt White HD (format 16:9)</v>
          </cell>
        </row>
        <row r="703">
          <cell r="E703" t="str">
            <v>G290101B080</v>
          </cell>
          <cell r="F703" t="str">
            <v>Ekran Suprema Andromeda 266x149 Matt White HD (format 16:9)</v>
          </cell>
        </row>
        <row r="704">
          <cell r="E704" t="str">
            <v>G290101B093</v>
          </cell>
          <cell r="F704" t="str">
            <v>Ekran Suprema Andromeda 280x158 Matt White HD (format 16:9)</v>
          </cell>
        </row>
        <row r="705">
          <cell r="E705" t="str">
            <v>G290101B094</v>
          </cell>
          <cell r="F705" t="str">
            <v>Ekran Suprema Andromeda 180x101 Matt Grey HD (format 16:9)</v>
          </cell>
        </row>
        <row r="706">
          <cell r="E706" t="str">
            <v>G290101B095</v>
          </cell>
          <cell r="F706" t="str">
            <v>Ekran Suprema Andromeda 200x113 Matt Grey HD (format 16:9)</v>
          </cell>
        </row>
        <row r="707">
          <cell r="E707" t="str">
            <v>G290101B096</v>
          </cell>
          <cell r="F707" t="str">
            <v>Ekran Suprema Andromeda 220x124 Matt Grey HD (format 16:9)</v>
          </cell>
        </row>
        <row r="708">
          <cell r="E708" t="str">
            <v>G290101B021</v>
          </cell>
          <cell r="F708" t="str">
            <v>Ekran Suprema Andromeda 234x132 Matt Grey HD (format 16:9)</v>
          </cell>
        </row>
        <row r="709">
          <cell r="E709" t="str">
            <v>G290101B097</v>
          </cell>
          <cell r="F709" t="str">
            <v>Ekran Suprema Andromeda 260x146 Matt Grey HD (format 16:9)</v>
          </cell>
        </row>
        <row r="710">
          <cell r="E710" t="str">
            <v>G290101B098</v>
          </cell>
          <cell r="F710" t="str">
            <v>Ekran Suprema Andromeda 280x158 Matt Grey HD (format 16:9)</v>
          </cell>
        </row>
        <row r="711">
          <cell r="E711" t="str">
            <v>G290101B100</v>
          </cell>
          <cell r="F711" t="str">
            <v>Ekran Suprema Andromeda Elegant IM 200x113 Matt White HD (format 16:9)</v>
          </cell>
        </row>
        <row r="712">
          <cell r="E712" t="str">
            <v>G290101B101</v>
          </cell>
          <cell r="F712" t="str">
            <v>Ekran Suprema Andromeda Elegant IM 220x124 Matt White HD (format 16:9)</v>
          </cell>
        </row>
        <row r="713">
          <cell r="E713" t="str">
            <v>G290101B062</v>
          </cell>
          <cell r="F713" t="str">
            <v>Ekran Suprema Andromeda Elegant IM 221x125 Matt White HD (format 16:9)</v>
          </cell>
        </row>
        <row r="714">
          <cell r="E714" t="str">
            <v>G290101B102</v>
          </cell>
          <cell r="F714" t="str">
            <v>Ekran Suprema Andromeda Elegant IM 240x135 Matt White HD (format 16:9)</v>
          </cell>
        </row>
        <row r="715">
          <cell r="E715" t="str">
            <v>G290101B103</v>
          </cell>
          <cell r="F715" t="str">
            <v>Ekran Suprema Andromeda Elegant IM 260x146 Matt White HD (format 16:9)</v>
          </cell>
        </row>
        <row r="716">
          <cell r="E716" t="str">
            <v>G290101B104</v>
          </cell>
          <cell r="F716" t="str">
            <v>Ekran Suprema Andromeda Elegant IM 280x158 Matt White HD (format 16:9)</v>
          </cell>
        </row>
        <row r="717">
          <cell r="E717" t="str">
            <v>G290101B066</v>
          </cell>
          <cell r="F717" t="str">
            <v>Ekran Suprema Andromeda Elegant IM 305x171 Matt White HD (format 16:9)</v>
          </cell>
        </row>
        <row r="718">
          <cell r="E718" t="str">
            <v>G290101B067</v>
          </cell>
          <cell r="F718" t="str">
            <v>Ekran Suprema Andromeda Elegant IM 332x187 Matt White HD (format 16:9)</v>
          </cell>
        </row>
        <row r="719">
          <cell r="E719" t="str">
            <v>G290101B068</v>
          </cell>
          <cell r="F719" t="str">
            <v>Ekran Suprema Andromeda Elegant IM 362x204 Matt White HD (format 16:9)</v>
          </cell>
        </row>
        <row r="720">
          <cell r="E720" t="str">
            <v>G290101B069</v>
          </cell>
          <cell r="F720" t="str">
            <v>Ekran Suprema Andromeda Elegant IM 400x225 Matt White HD (format 16:9)</v>
          </cell>
        </row>
        <row r="721">
          <cell r="E721" t="str">
            <v>G290101B105</v>
          </cell>
          <cell r="F721" t="str">
            <v>Ekran Suprema Andromeda Elegant IM 200x113 Matt Grey HD (format 16:9)</v>
          </cell>
        </row>
        <row r="722">
          <cell r="E722" t="str">
            <v>G290101B070</v>
          </cell>
          <cell r="F722" t="str">
            <v>Ekran Suprema Andromeda Elegant IM 203x114 Matt Grey HD (format 16:9)</v>
          </cell>
        </row>
        <row r="723">
          <cell r="E723" t="str">
            <v>G290101B106</v>
          </cell>
          <cell r="F723" t="str">
            <v>Ekran Suprema Andromeda Elegant IM 220x124 Matt Grey HD (format 16:9)</v>
          </cell>
        </row>
        <row r="724">
          <cell r="E724" t="str">
            <v>G290101B107</v>
          </cell>
          <cell r="F724" t="str">
            <v>Ekran Suprema Andromeda Elegant IM 240x135 Matt Grey HD (format 16:9)</v>
          </cell>
        </row>
        <row r="725">
          <cell r="E725" t="str">
            <v>G290101B108</v>
          </cell>
          <cell r="F725" t="str">
            <v>Ekran Suprema Andromeda Elegant IM 260x146 Matt Grey HD (format 16:9)</v>
          </cell>
        </row>
        <row r="726">
          <cell r="E726" t="str">
            <v>G290101B109</v>
          </cell>
          <cell r="F726" t="str">
            <v>Ekran Suprema Andromeda Elegant IM 280x158 Matt Grey HD (format 16:9)</v>
          </cell>
        </row>
        <row r="727">
          <cell r="E727" t="str">
            <v>G290101B075</v>
          </cell>
          <cell r="F727" t="str">
            <v>Ekran Suprema Andromeda Elegant IM 305x171 Matt Grey HD (format 16:9)</v>
          </cell>
        </row>
        <row r="728">
          <cell r="E728" t="str">
            <v>G290101M014</v>
          </cell>
          <cell r="F728" t="str">
            <v>Ekran Suprema Aquarius 300x169 Matt White HD (format 16:9)</v>
          </cell>
        </row>
        <row r="729">
          <cell r="E729" t="str">
            <v>G290101M015</v>
          </cell>
          <cell r="F729" t="str">
            <v>Ekran Suprema Aquarius 350x197 Matt White HD (format 16:9)</v>
          </cell>
        </row>
        <row r="730">
          <cell r="E730" t="str">
            <v>G290101M016</v>
          </cell>
          <cell r="F730" t="str">
            <v>Ekran Suprema Aquarius 400x225 Matt White HD (format 16:9)</v>
          </cell>
        </row>
        <row r="731">
          <cell r="E731" t="str">
            <v>G290101M017</v>
          </cell>
          <cell r="F731" t="str">
            <v>Ekran Suprema Aquarius 450x253 Matt White HD (format 16:9)</v>
          </cell>
        </row>
        <row r="732">
          <cell r="E732" t="str">
            <v>G290101M018</v>
          </cell>
          <cell r="F732" t="str">
            <v>Ekran Suprema Aquarius 490x274 Matt White HD (format 16:9)</v>
          </cell>
        </row>
        <row r="733">
          <cell r="E733" t="str">
            <v>G290101M019</v>
          </cell>
          <cell r="F733" t="str">
            <v>Ekran Suprema Aquarius 550x310 Matt White HD (format 16:9)</v>
          </cell>
        </row>
        <row r="734">
          <cell r="E734" t="str">
            <v>G290101M020</v>
          </cell>
          <cell r="F734" t="str">
            <v>Ekran Suprema Aquarius 600x338 Matt White HD (format 16:9)</v>
          </cell>
        </row>
        <row r="735">
          <cell r="E735" t="str">
            <v>G290101M021</v>
          </cell>
          <cell r="F735" t="str">
            <v>Ekran Suprema Aquarius 650x366 Matt White HD (format 16:9)</v>
          </cell>
        </row>
        <row r="736">
          <cell r="E736" t="str">
            <v>G290101D021</v>
          </cell>
          <cell r="F736" t="str">
            <v>Ekran Suprema Drako B 203x114 Matt White HD Pro (format 16:9)</v>
          </cell>
        </row>
        <row r="737">
          <cell r="E737" t="str">
            <v>G290101D030</v>
          </cell>
          <cell r="F737" t="str">
            <v>Ekran Suprema Drako B 220x124 Matt White HD Pro (format 16:9)</v>
          </cell>
        </row>
        <row r="738">
          <cell r="E738" t="str">
            <v>G290101D031</v>
          </cell>
          <cell r="F738" t="str">
            <v>Ekran Suprema Drako B 240x135 Matt White HD Pro (format 16:9)</v>
          </cell>
        </row>
        <row r="739">
          <cell r="E739" t="str">
            <v>G290101D032</v>
          </cell>
          <cell r="F739" t="str">
            <v>Ekran Suprema Drako B 260x146 Matt White HD Pro (format 16:9)</v>
          </cell>
        </row>
        <row r="740">
          <cell r="E740" t="str">
            <v>G290101D046</v>
          </cell>
          <cell r="F740" t="str">
            <v>Ekran Suprema Drako B 280x159 Matt White HD Pro (format 16:9)</v>
          </cell>
        </row>
        <row r="741">
          <cell r="E741" t="str">
            <v>G290101D023</v>
          </cell>
          <cell r="F741" t="str">
            <v>Ekran Suprema Drako B 304x171 Matt White HD Pro (format 16:9)</v>
          </cell>
        </row>
        <row r="742">
          <cell r="E742" t="str">
            <v>G290101D033</v>
          </cell>
          <cell r="F742" t="str">
            <v>Ekran Suprema Drako B 332x187 Matt White HD Pro (format 16:9)</v>
          </cell>
        </row>
        <row r="743">
          <cell r="E743" t="str">
            <v>G290101D034</v>
          </cell>
          <cell r="F743" t="str">
            <v>Ekran Suprema Drako B 365x205 Matt White HD Pro (format 16:9)</v>
          </cell>
        </row>
        <row r="744">
          <cell r="E744" t="str">
            <v>G290101D035</v>
          </cell>
          <cell r="F744" t="str">
            <v>Ekran Suprema Drako B 399x224 Matt White HD Pro (format 16:9)</v>
          </cell>
        </row>
        <row r="745">
          <cell r="E745" t="str">
            <v>G290101D036</v>
          </cell>
          <cell r="F745" t="str">
            <v>Ekran Suprema Drako B 200x113 Matt Grey HD Pro (format 16:9)</v>
          </cell>
        </row>
        <row r="746">
          <cell r="E746" t="str">
            <v>G290101D037</v>
          </cell>
          <cell r="F746" t="str">
            <v>Ekran Suprema Drako B 220x124 Matt Grey HD Pro (format 16:9)</v>
          </cell>
        </row>
        <row r="747">
          <cell r="E747" t="str">
            <v>G290101D038</v>
          </cell>
          <cell r="F747" t="str">
            <v>Ekran Suprema Drako B 240x135 Matt Grey HD Pro (format 16:9)</v>
          </cell>
        </row>
        <row r="748">
          <cell r="E748" t="str">
            <v>G290101D039</v>
          </cell>
          <cell r="F748" t="str">
            <v>Ekran Suprema Drako B 260x146 Matt Grey HD Pro (format 16:9)</v>
          </cell>
        </row>
        <row r="749">
          <cell r="E749" t="str">
            <v>G290101D040</v>
          </cell>
          <cell r="F749" t="str">
            <v>Ekran Suprema Drako B 280x159 Matt Grey HD Pro (format 16:9)</v>
          </cell>
        </row>
        <row r="750">
          <cell r="E750" t="str">
            <v>G290101D015</v>
          </cell>
          <cell r="F750" t="str">
            <v>Ekran Suprema Drako B 304x171 Matt Grey HD Pro (format 16:9)</v>
          </cell>
        </row>
        <row r="751">
          <cell r="E751" t="str">
            <v>G290101D041</v>
          </cell>
          <cell r="F751" t="str">
            <v>Ekran Suprema Drako B 332x187 Matt Grey HD Pro (format 16:9)</v>
          </cell>
        </row>
        <row r="752">
          <cell r="E752" t="str">
            <v>G290101C007</v>
          </cell>
          <cell r="F752" t="str">
            <v>Ekran Suprema Herkules 440x247 Matt White HD (format 16:9)</v>
          </cell>
        </row>
        <row r="753">
          <cell r="E753" t="str">
            <v>G290101C008</v>
          </cell>
          <cell r="F753" t="str">
            <v>Ekran Suprema Herkules 488x274 Matt White HD (format 16:9)</v>
          </cell>
        </row>
        <row r="754">
          <cell r="E754" t="str">
            <v>G290101I023</v>
          </cell>
          <cell r="F754" t="str">
            <v>Ekran Suprema Herkules Maxi 508x286 Kaseta typu A Matt White MAXI (format 16:9)</v>
          </cell>
        </row>
        <row r="755">
          <cell r="E755" t="str">
            <v>G290101I024</v>
          </cell>
          <cell r="F755" t="str">
            <v>Ekran Suprema Herkules Maxi 553x311 Kaseta typu A Matt White MAXI (format 16:9)</v>
          </cell>
        </row>
        <row r="756">
          <cell r="E756" t="str">
            <v>G290101I025</v>
          </cell>
          <cell r="F756" t="str">
            <v>Ekran Suprema Herkules Maxi 609x342 Kaseta typu A Matt White MAXI (format 16:9)</v>
          </cell>
        </row>
        <row r="757">
          <cell r="E757" t="str">
            <v>G290101I026</v>
          </cell>
          <cell r="F757" t="str">
            <v>Ekran Suprema Herkules Maxi 664x373 Kaseta typu A Matt White MAXI (format 16:9)</v>
          </cell>
        </row>
        <row r="758">
          <cell r="E758" t="str">
            <v>G290101I027</v>
          </cell>
          <cell r="F758" t="str">
            <v>Ekran Suprema Herkules Maxi 708x399 Kaseta typu B Matt White MAXI (format 16:9)</v>
          </cell>
        </row>
        <row r="759">
          <cell r="E759" t="str">
            <v>G290101I028</v>
          </cell>
          <cell r="F759" t="str">
            <v>Ekran Suprema Herkules Maxi 753x424 Kaseta typu B Matt White MAXI (format 16:9)</v>
          </cell>
        </row>
        <row r="760">
          <cell r="E760" t="str">
            <v>G290101I029</v>
          </cell>
          <cell r="F760" t="str">
            <v>Ekran Suprema Herkules Maxi 800x450 Kaseta typu B Matt White MAXI (format 16:9)</v>
          </cell>
        </row>
        <row r="761">
          <cell r="E761" t="str">
            <v>G290101I030</v>
          </cell>
          <cell r="F761" t="str">
            <v>Ekran Suprema Herkules Maxi 850x478 Kaseta drewniana Matt White MAXI (format 16:9)</v>
          </cell>
        </row>
        <row r="762">
          <cell r="E762" t="str">
            <v>G290101I031</v>
          </cell>
          <cell r="F762" t="str">
            <v>Ekran Suprema Herkules Maxi 900x506 Kaseta drewniana Matt White MAXI (format 16:9)</v>
          </cell>
        </row>
        <row r="763">
          <cell r="E763" t="str">
            <v>G290101I032</v>
          </cell>
          <cell r="F763" t="str">
            <v>Ekran Suprema Herkules Maxi 950x535 Kaseta drewniana Matt White MAXI (format 16:9)</v>
          </cell>
        </row>
        <row r="764">
          <cell r="E764" t="str">
            <v>G290101I033</v>
          </cell>
          <cell r="F764" t="str">
            <v>Ekran Suprema Herkules Maxi 1000x562 Kaseta drewniana Matt White MAXI (format 16:9)</v>
          </cell>
        </row>
        <row r="765">
          <cell r="E765" t="str">
            <v>G290101L001</v>
          </cell>
          <cell r="F765" t="str">
            <v>Ekran Suprema Kastor Pro 220x124 Matt White HD Pro (format 16:9)</v>
          </cell>
        </row>
        <row r="766">
          <cell r="E766" t="str">
            <v>G290101L002</v>
          </cell>
          <cell r="F766" t="str">
            <v>Ekran Suprema Kastor Pro 240x135 Matt White HD Pro (format 16:9)</v>
          </cell>
        </row>
        <row r="767">
          <cell r="E767" t="str">
            <v>G290101L003</v>
          </cell>
          <cell r="F767" t="str">
            <v>Ekran Suprema Kastor Pro 260x146 Matt White HD Pro (format 16:9)</v>
          </cell>
        </row>
        <row r="768">
          <cell r="E768" t="str">
            <v>G290101L004</v>
          </cell>
          <cell r="F768" t="str">
            <v>Ekran Suprema Kastor Pro 280x158 Matt White HD Pro (format 16:9)</v>
          </cell>
        </row>
        <row r="769">
          <cell r="E769" t="str">
            <v>G290101L005</v>
          </cell>
          <cell r="F769" t="str">
            <v>Ekran Suprema Kastor Pro 305x172 Matt White HD Pro (format 16:9)</v>
          </cell>
        </row>
        <row r="770">
          <cell r="E770" t="str">
            <v>G290101L006</v>
          </cell>
          <cell r="F770" t="str">
            <v>Ekran Suprema Kastor Pro 332x187 Matt White HD Pro (format 16:9)</v>
          </cell>
        </row>
        <row r="771">
          <cell r="E771" t="str">
            <v>G290101L007</v>
          </cell>
          <cell r="F771" t="str">
            <v>Ekran Suprema Kastor Pro 362x204 Matt White HD Pro (format 16:9)</v>
          </cell>
        </row>
        <row r="772">
          <cell r="E772" t="str">
            <v>G290101L008</v>
          </cell>
          <cell r="F772" t="str">
            <v>Ekran Suprema Kastor Pro 220x124 Matt Grey HD Pro (format 16:9)</v>
          </cell>
        </row>
        <row r="773">
          <cell r="E773" t="str">
            <v>G290101L009</v>
          </cell>
          <cell r="F773" t="str">
            <v>Ekran Suprema Kastor Pro 240x135 Matt Grey HD Pro (format 16:9)</v>
          </cell>
        </row>
        <row r="774">
          <cell r="E774" t="str">
            <v>G290101L010</v>
          </cell>
          <cell r="F774" t="str">
            <v>Ekran Suprema Kastor Pro 260x146 Matt Grey HD Pro (format 16:9)</v>
          </cell>
        </row>
        <row r="775">
          <cell r="E775" t="str">
            <v>G290101L011</v>
          </cell>
          <cell r="F775" t="str">
            <v>Ekran Suprema Kastor Pro 280x158 Matt Grey HD Pro (format 16:9)</v>
          </cell>
        </row>
        <row r="776">
          <cell r="E776" t="str">
            <v>G290101L012</v>
          </cell>
          <cell r="F776" t="str">
            <v>Ekran Suprema Kastor Pro 305x172 Matt Grey HD Pro (format 16:9)</v>
          </cell>
        </row>
        <row r="777">
          <cell r="E777" t="str">
            <v>G290101L013</v>
          </cell>
          <cell r="F777" t="str">
            <v>Ekran Suprema Kastor Pro 332x187 Matt Grey HD Pro (format 16:9)</v>
          </cell>
        </row>
        <row r="778">
          <cell r="E778" t="str">
            <v>G290101L014</v>
          </cell>
          <cell r="F778" t="str">
            <v>Ekran Suprema Kastor Pro 362x204 Matt Grey HD Pro (format 16:9)</v>
          </cell>
        </row>
        <row r="779">
          <cell r="E779" t="str">
            <v>G290101A013</v>
          </cell>
          <cell r="F779" t="str">
            <v>Ekran Suprema Lupus 180x101 Matt White (format 16:9)</v>
          </cell>
        </row>
        <row r="780">
          <cell r="E780" t="str">
            <v>G290101A019</v>
          </cell>
          <cell r="F780" t="str">
            <v>Ekran Suprema Lupus 200x113 Matt White (format 16:9)</v>
          </cell>
        </row>
        <row r="781">
          <cell r="E781" t="str">
            <v>G290101A009</v>
          </cell>
          <cell r="F781" t="str">
            <v>Ekran Suprema Lupus 234x132 Matt White (format 16:9)</v>
          </cell>
        </row>
        <row r="782">
          <cell r="E782" t="str">
            <v>G290101N014</v>
          </cell>
          <cell r="F782" t="str">
            <v>Ekran Suprema Polaris Lite 200x113 Matt White HD (format 16:9)</v>
          </cell>
        </row>
        <row r="783">
          <cell r="E783" t="str">
            <v>G290101N015</v>
          </cell>
          <cell r="F783" t="str">
            <v>Ekran Suprema Polaris Lite 220x124 Matt White HD (format 16:9)</v>
          </cell>
        </row>
        <row r="784">
          <cell r="E784" t="str">
            <v>G290101N016</v>
          </cell>
          <cell r="F784" t="str">
            <v>Ekran Suprema Polaris Lite 240x135 Matt White HD (format 16:9)</v>
          </cell>
        </row>
        <row r="785">
          <cell r="E785" t="str">
            <v>G290101N017</v>
          </cell>
          <cell r="F785" t="str">
            <v>Ekran Suprema Polaris Lite 260x146 Matt White HD (format 16:9)</v>
          </cell>
        </row>
        <row r="786">
          <cell r="E786" t="str">
            <v>G290101N018</v>
          </cell>
          <cell r="F786" t="str">
            <v>Ekran Suprema Polaris Lite 280x158 Matt White HD (format 16:9)</v>
          </cell>
        </row>
        <row r="787">
          <cell r="E787" t="str">
            <v>G290101N019</v>
          </cell>
          <cell r="F787" t="str">
            <v>Ekran Suprema Polaris Lite 305x172 Matt White HD (format 16:9)</v>
          </cell>
        </row>
        <row r="788">
          <cell r="E788" t="str">
            <v>G290101N020</v>
          </cell>
          <cell r="F788" t="str">
            <v>Ekran Suprema Polaris Lite 200x113 Matt Grey HD (format 16:9)</v>
          </cell>
        </row>
        <row r="789">
          <cell r="E789" t="str">
            <v>G290101N021</v>
          </cell>
          <cell r="F789" t="str">
            <v>Ekran Suprema Polaris Lite 220x124 Matt Grey HD (format 16:9)</v>
          </cell>
        </row>
        <row r="790">
          <cell r="E790" t="str">
            <v>G290101N022</v>
          </cell>
          <cell r="F790" t="str">
            <v>Ekran Suprema Polaris Lite 240x135 Matt Grey HD (format 16:9)</v>
          </cell>
        </row>
        <row r="791">
          <cell r="E791" t="str">
            <v>G290101N023</v>
          </cell>
          <cell r="F791" t="str">
            <v>Ekran Suprema Polaris Lite 260x146 Matt Grey HD (format 16:9)</v>
          </cell>
        </row>
        <row r="792">
          <cell r="E792" t="str">
            <v>G290101N024</v>
          </cell>
          <cell r="F792" t="str">
            <v>Ekran Suprema Polaris Lite 280x158 Matt Grey HD (format 16:9)</v>
          </cell>
        </row>
        <row r="793">
          <cell r="E793" t="str">
            <v>G290101G021</v>
          </cell>
          <cell r="F793" t="str">
            <v>Ekran Suprema Polaris Pro 200x113 Matt White HD (format 16:9)</v>
          </cell>
        </row>
        <row r="794">
          <cell r="E794" t="str">
            <v>G290101G022</v>
          </cell>
          <cell r="F794" t="str">
            <v>Ekran Suprema Polaris Pro 220x124 Matt White HD (format 16:9)</v>
          </cell>
        </row>
        <row r="795">
          <cell r="E795" t="str">
            <v>G290101G023</v>
          </cell>
          <cell r="F795" t="str">
            <v>Ekran Suprema Polaris Pro 240x135 Matt White HD (format 16:9)</v>
          </cell>
        </row>
        <row r="796">
          <cell r="E796" t="str">
            <v>G290101G024</v>
          </cell>
          <cell r="F796" t="str">
            <v>Ekran Suprema Polaris Pro 260x146 Matt White HD (format 16:9)</v>
          </cell>
        </row>
        <row r="797">
          <cell r="E797" t="str">
            <v>G290101G025</v>
          </cell>
          <cell r="F797" t="str">
            <v>Ekran Suprema Polaris Pro 280x158 Matt White HD (format 16:9)</v>
          </cell>
        </row>
        <row r="798">
          <cell r="E798" t="str">
            <v>G290101G040</v>
          </cell>
          <cell r="F798" t="str">
            <v>Ekran Suprema Polaris Pro 305x172 Matt White HD (format 16:9)</v>
          </cell>
        </row>
        <row r="799">
          <cell r="E799" t="str">
            <v>G290101G027</v>
          </cell>
          <cell r="F799" t="str">
            <v>Ekran Suprema Polaris Pro 332x187 Matt White HD (format 16:9)</v>
          </cell>
        </row>
        <row r="800">
          <cell r="E800" t="str">
            <v>G290101G028</v>
          </cell>
          <cell r="F800" t="str">
            <v>Ekran Suprema Polaris Pro 362x204 Matt White HD (format 16:9)</v>
          </cell>
        </row>
        <row r="801">
          <cell r="E801" t="str">
            <v>G290101G029</v>
          </cell>
          <cell r="F801" t="str">
            <v>Ekran Suprema Polaris Pro 402x226 Matt White HD (format 16:9)</v>
          </cell>
        </row>
        <row r="802">
          <cell r="E802" t="str">
            <v>G290101G031</v>
          </cell>
          <cell r="F802" t="str">
            <v>Ekran Suprema Polaris Pro 200x113 Matt Grey HD (format 16:9)</v>
          </cell>
        </row>
        <row r="803">
          <cell r="E803" t="str">
            <v>G290101G032</v>
          </cell>
          <cell r="F803" t="str">
            <v>Ekran Suprema Polaris Pro 220x124 Matt Grey HD (format 16:9)</v>
          </cell>
        </row>
        <row r="804">
          <cell r="E804" t="str">
            <v>G290101G033</v>
          </cell>
          <cell r="F804" t="str">
            <v>Ekran Suprema Polaris Pro 240x135 Matt Grey HD (format 16:9)</v>
          </cell>
        </row>
        <row r="805">
          <cell r="E805" t="str">
            <v>G290101G034</v>
          </cell>
          <cell r="F805" t="str">
            <v>Ekran Suprema Polaris Pro 260x146 Matt Grey HD (format 16:9)</v>
          </cell>
        </row>
        <row r="806">
          <cell r="E806" t="str">
            <v>G290101G035</v>
          </cell>
          <cell r="F806" t="str">
            <v>Ekran Suprema Polaris Pro 280x158 Matt Grey HD (format 16:9)</v>
          </cell>
        </row>
        <row r="807">
          <cell r="E807" t="str">
            <v>G290101G038</v>
          </cell>
          <cell r="F807" t="str">
            <v>Ekran Suprema Polaris Pro 305x172 Matt Grey HD (format 16:9)</v>
          </cell>
        </row>
        <row r="810">
          <cell r="E810" t="str">
            <v>G290101B077</v>
          </cell>
          <cell r="F810" t="str">
            <v>Ekran Suprema Andromeda 171x107 Matt White HD (format 16:10)</v>
          </cell>
        </row>
        <row r="811">
          <cell r="E811" t="str">
            <v>G290101B085</v>
          </cell>
          <cell r="F811" t="str">
            <v>Ekran Suprema Andromeda 200x125 Matt White HD (format 16:10)</v>
          </cell>
        </row>
        <row r="812">
          <cell r="E812" t="str">
            <v>G290101B026</v>
          </cell>
          <cell r="F812" t="str">
            <v>Ekran Suprema Andromeda 203x127 Matt White HD (format 16:10)</v>
          </cell>
        </row>
        <row r="813">
          <cell r="E813" t="str">
            <v>G290101B078</v>
          </cell>
          <cell r="F813" t="str">
            <v>Ekran Suprema Andromeda 221x138 Matt White HD (format 16:10)</v>
          </cell>
        </row>
        <row r="814">
          <cell r="E814" t="str">
            <v>G290101B027</v>
          </cell>
          <cell r="F814" t="str">
            <v>Ekran Suprema Andromeda 234x146 Matt White HD (format 16:10)</v>
          </cell>
        </row>
        <row r="815">
          <cell r="E815" t="str">
            <v>G290101B086</v>
          </cell>
          <cell r="F815" t="str">
            <v>Ekran Suprema Andromeda 240x150 Matt White HD (format 16:10)</v>
          </cell>
        </row>
        <row r="816">
          <cell r="E816" t="str">
            <v>G290101B087</v>
          </cell>
          <cell r="F816" t="str">
            <v>Ekran Suprema Andromeda 260x163 Matt White HD (format 16:10)</v>
          </cell>
        </row>
        <row r="817">
          <cell r="E817" t="str">
            <v>G290101B079</v>
          </cell>
          <cell r="F817" t="str">
            <v>Ekran Suprema Andromeda 266x166 Matt White HD (format 16:10)</v>
          </cell>
        </row>
        <row r="818">
          <cell r="E818" t="str">
            <v>G290101B028</v>
          </cell>
          <cell r="F818" t="str">
            <v>Ekran Suprema Andromeda 280x175 Matt White HD (format 16:10)</v>
          </cell>
        </row>
        <row r="819">
          <cell r="E819" t="str">
            <v>G290101B099</v>
          </cell>
          <cell r="F819" t="str">
            <v>Ekran Suprema Andromeda IM 220x138 Matt White HD (format 16:10)</v>
          </cell>
        </row>
        <row r="820">
          <cell r="E820" t="str">
            <v>G290101B052</v>
          </cell>
          <cell r="F820" t="str">
            <v>Ekran Suprema Andromeda Elegant IM 203x127 Matt White HD (format 16:10)</v>
          </cell>
        </row>
        <row r="821">
          <cell r="E821" t="str">
            <v>G290101B053</v>
          </cell>
          <cell r="F821" t="str">
            <v>Ekran Suprema Andromeda Elegant IM 221x138 Matt White HD (format 16:10)</v>
          </cell>
        </row>
        <row r="822">
          <cell r="E822" t="str">
            <v>G290101B054</v>
          </cell>
          <cell r="F822" t="str">
            <v>Ekran Suprema Andromeda Elegant IM 234x146 Matt White HD (format 16:10)</v>
          </cell>
        </row>
        <row r="823">
          <cell r="E823" t="str">
            <v>G290101B055</v>
          </cell>
          <cell r="F823" t="str">
            <v>Ekran Suprema Andromeda Elegant IM 266x166 Matt White HD (format 16:10)</v>
          </cell>
        </row>
        <row r="824">
          <cell r="E824" t="str">
            <v>G290101B056</v>
          </cell>
          <cell r="F824" t="str">
            <v>Ekran Suprema Andromeda Elegant IM 280x175 Matt White HD (format 16:10)</v>
          </cell>
        </row>
        <row r="825">
          <cell r="E825" t="str">
            <v>G290101B057</v>
          </cell>
          <cell r="F825" t="str">
            <v>Ekran Suprema Andromeda Elegant IM 305x190 Matt White HD (format 16:10)</v>
          </cell>
        </row>
        <row r="826">
          <cell r="E826" t="str">
            <v>G290101B058</v>
          </cell>
          <cell r="F826" t="str">
            <v>Ekran Suprema Andromeda Elegant IM 332x208 Matt White HD (format 16:10)</v>
          </cell>
        </row>
        <row r="827">
          <cell r="E827" t="str">
            <v>G290101B059</v>
          </cell>
          <cell r="F827" t="str">
            <v>Ekran Suprema Andromeda Elegant IM 362x226 Matt White HD (format 16:10)</v>
          </cell>
        </row>
        <row r="828">
          <cell r="E828" t="str">
            <v>G290101B060</v>
          </cell>
          <cell r="F828" t="str">
            <v>Ekran Suprema Andromeda Elegant IM 400x250 Matt White HD (format 16:10)</v>
          </cell>
        </row>
        <row r="829">
          <cell r="E829" t="str">
            <v>G290101M006</v>
          </cell>
          <cell r="F829" t="str">
            <v>Ekran Suprema Aquarius 300x188 Matt White HD (format 16:10)</v>
          </cell>
        </row>
        <row r="830">
          <cell r="E830" t="str">
            <v>G290101M007</v>
          </cell>
          <cell r="F830" t="str">
            <v>Ekran Suprema Aquarius 350x219 Matt White HD (format 16:10)</v>
          </cell>
        </row>
        <row r="831">
          <cell r="E831" t="str">
            <v>G290101M008</v>
          </cell>
          <cell r="F831" t="str">
            <v>Ekran Suprema Aquarius 400x250 Matt White HD (format 16:10)</v>
          </cell>
        </row>
        <row r="832">
          <cell r="E832" t="str">
            <v>G290101M009</v>
          </cell>
          <cell r="F832" t="str">
            <v>Ekran Suprema Aquarius 450x281 Matt White HD (format 16:10)</v>
          </cell>
        </row>
        <row r="833">
          <cell r="E833" t="str">
            <v>G290101M010</v>
          </cell>
          <cell r="F833" t="str">
            <v>Ekran Suprema Aquarius 490x304 Matt White HD (format 16:10)</v>
          </cell>
        </row>
        <row r="834">
          <cell r="E834" t="str">
            <v>G290101M011</v>
          </cell>
          <cell r="F834" t="str">
            <v>Ekran Suprema Aquarius 550x344 Matt White HD (format 16:10)</v>
          </cell>
        </row>
        <row r="835">
          <cell r="E835" t="str">
            <v>G290101M012</v>
          </cell>
          <cell r="F835" t="str">
            <v>Ekran Suprema Aquarius 600x375 Matt White HD (format 16:10)</v>
          </cell>
        </row>
        <row r="836">
          <cell r="E836" t="str">
            <v>G290101M013</v>
          </cell>
          <cell r="F836" t="str">
            <v>Ekran Suprema Aquarius 650x406 Matt White HD (format 16:10)</v>
          </cell>
        </row>
        <row r="837">
          <cell r="E837" t="str">
            <v>G290101D024</v>
          </cell>
          <cell r="F837" t="str">
            <v>Ekran Suprema Drako B 220x138 Matt White HD Pro (format 16:10)</v>
          </cell>
        </row>
        <row r="838">
          <cell r="E838" t="str">
            <v>G290101D025</v>
          </cell>
          <cell r="F838" t="str">
            <v>Ekran Suprema Drako B 240x150 Matt White HD Pro (format 16:10)</v>
          </cell>
        </row>
        <row r="839">
          <cell r="E839" t="str">
            <v>G290101D026</v>
          </cell>
          <cell r="F839" t="str">
            <v>Ekran Suprema Drako B 280x175 Matt White HD Pro (format 16:10)</v>
          </cell>
        </row>
        <row r="840">
          <cell r="E840" t="str">
            <v>G290101D019</v>
          </cell>
          <cell r="F840" t="str">
            <v>Ekran Suprema Drako B 304x190 Matt White HD Pro (format 16:10)</v>
          </cell>
        </row>
        <row r="841">
          <cell r="E841" t="str">
            <v>G290101D027</v>
          </cell>
          <cell r="F841" t="str">
            <v>Ekran Suprema Drako B 332x208 Matt White HD Pro (format 16:10)</v>
          </cell>
        </row>
        <row r="842">
          <cell r="E842" t="str">
            <v>G290101D028</v>
          </cell>
          <cell r="F842" t="str">
            <v>Ekran Suprema Drako B 365x228 Matt White HD Pro (format 16:10)</v>
          </cell>
        </row>
        <row r="843">
          <cell r="E843" t="str">
            <v>G290101D029</v>
          </cell>
          <cell r="F843" t="str">
            <v>Ekran Suprema Drako B 399x249 Matt White HD Pro (format 16:10)</v>
          </cell>
        </row>
        <row r="844">
          <cell r="E844" t="str">
            <v>G290101C005</v>
          </cell>
          <cell r="F844" t="str">
            <v>Ekran Suprema Herkules 440x275 Matt White HD (format 16:10)</v>
          </cell>
        </row>
        <row r="845">
          <cell r="E845" t="str">
            <v>G290101C006</v>
          </cell>
          <cell r="F845" t="str">
            <v>Ekran Suprema Herkules 488x305 Matt White HD (format 16:10)</v>
          </cell>
        </row>
        <row r="846">
          <cell r="E846" t="str">
            <v>G290101I012</v>
          </cell>
          <cell r="F846" t="str">
            <v>Ekran Suprema Herkules Maxi 508x318 Kaseta typu A Matt White MAXI (format 16:10)</v>
          </cell>
        </row>
        <row r="847">
          <cell r="E847" t="str">
            <v>G290101I013</v>
          </cell>
          <cell r="F847" t="str">
            <v>Ekran Suprema Herkules Maxi 553x346 Kaseta typu A Matt White MAXI (format 16:10)</v>
          </cell>
        </row>
        <row r="848">
          <cell r="E848" t="str">
            <v>G290101I014</v>
          </cell>
          <cell r="F848" t="str">
            <v>Ekran Suprema Herkules Maxi 603x377 Kaseta typu A Matt White MAXI (format 16:10)</v>
          </cell>
        </row>
        <row r="849">
          <cell r="E849" t="str">
            <v>G290101I015</v>
          </cell>
          <cell r="F849" t="str">
            <v>Ekran Suprema Herkules Maxi 664x415 Kaseta typu A Matt White MAXI (format 16:10)</v>
          </cell>
        </row>
        <row r="850">
          <cell r="E850" t="str">
            <v>G290101I016</v>
          </cell>
          <cell r="F850" t="str">
            <v>Ekran Suprema Herkules Maxi 700x438 Kaseta typu B Matt White MAXI (format 16:10)</v>
          </cell>
        </row>
        <row r="851">
          <cell r="E851" t="str">
            <v>G290101I017</v>
          </cell>
          <cell r="F851" t="str">
            <v>Ekran Suprema Herkules Maxi 754x471 Kaseta typu B Matt White MAXI (format 16:10)</v>
          </cell>
        </row>
        <row r="852">
          <cell r="E852" t="str">
            <v>G290101I018</v>
          </cell>
          <cell r="F852" t="str">
            <v>Ekran Suprema Herkules Maxi 800x500 Kaseta typu B Matt White MAXI (format 16:10)</v>
          </cell>
        </row>
        <row r="853">
          <cell r="E853" t="str">
            <v>G290101I019</v>
          </cell>
          <cell r="F853" t="str">
            <v>Ekran Suprema Herkules Maxi 850x531 Kaseta drewniana Matt White MAXI (format 16:10)</v>
          </cell>
        </row>
        <row r="854">
          <cell r="E854" t="str">
            <v>G290101I020</v>
          </cell>
          <cell r="F854" t="str">
            <v>Ekran Suprema Herkules Maxi 900x563 Kaseta drewniana Matt White MAXI (format 16:10)</v>
          </cell>
        </row>
        <row r="855">
          <cell r="E855" t="str">
            <v>G290101I021</v>
          </cell>
          <cell r="F855" t="str">
            <v>Ekran Suprema Herkules Maxi 950x594 Kaseta drewniana Matt White MAXI (format 16:10)</v>
          </cell>
        </row>
        <row r="856">
          <cell r="E856" t="str">
            <v>G290101I022</v>
          </cell>
          <cell r="F856" t="str">
            <v>Ekran Suprema Herkules Maxi 1000x625 Kaseta drewniana Matt White MAXI (format 16:10)</v>
          </cell>
        </row>
        <row r="857">
          <cell r="E857" t="str">
            <v>G290101A010</v>
          </cell>
          <cell r="F857" t="str">
            <v>Ekran Suprema Lupus 171x107 Matt White (format 16:10)</v>
          </cell>
        </row>
        <row r="858">
          <cell r="E858" t="str">
            <v>G290101A017</v>
          </cell>
          <cell r="F858" t="str">
            <v>Ekran Suprema Lupus 180x113 Matt White (format 16:10)</v>
          </cell>
        </row>
        <row r="859">
          <cell r="E859" t="str">
            <v>G290101A018</v>
          </cell>
          <cell r="F859" t="str">
            <v>Ekran Suprema Lupus 200x125 Matt White (format 16:10)</v>
          </cell>
        </row>
        <row r="860">
          <cell r="E860" t="str">
            <v>G290101A012</v>
          </cell>
          <cell r="F860" t="str">
            <v>Ekran Suprema Lupus 234x146 Matt White (format 16:10)</v>
          </cell>
        </row>
        <row r="861">
          <cell r="E861" t="str">
            <v>G290101N008</v>
          </cell>
          <cell r="F861" t="str">
            <v>Ekran Suprema Polaris Lite 200x125 Matt White HD (format 16:10)</v>
          </cell>
        </row>
        <row r="862">
          <cell r="E862" t="str">
            <v>G290101N009</v>
          </cell>
          <cell r="F862" t="str">
            <v>Ekran Suprema Polaris Lite 220x138 Matt White HD (format 16:10)</v>
          </cell>
        </row>
        <row r="863">
          <cell r="E863" t="str">
            <v>G290101N010</v>
          </cell>
          <cell r="F863" t="str">
            <v>Ekran Suprema Polaris Lite 240x150 Matt White HD (format 16:10)</v>
          </cell>
        </row>
        <row r="864">
          <cell r="E864" t="str">
            <v>G290101N011</v>
          </cell>
          <cell r="F864" t="str">
            <v>Ekran Suprema Polaris Lite 260x163 Matt White HD (format 16:10)</v>
          </cell>
        </row>
        <row r="865">
          <cell r="E865" t="str">
            <v>G290101N012</v>
          </cell>
          <cell r="F865" t="str">
            <v>Ekran Suprema Polaris Lite 280x175 Matt White HD (format 16:10)</v>
          </cell>
        </row>
        <row r="866">
          <cell r="E866" t="str">
            <v>G290101N013</v>
          </cell>
          <cell r="F866" t="str">
            <v>Ekran Suprema Polaris Lite 305x191 Matt White HD (format 16:10)</v>
          </cell>
        </row>
        <row r="867">
          <cell r="E867" t="str">
            <v>G290101G011</v>
          </cell>
          <cell r="F867" t="str">
            <v>Ekran Suprema Polaris Pro 200x125 Matt White HD (format 16:10)</v>
          </cell>
        </row>
        <row r="868">
          <cell r="E868" t="str">
            <v>G290101G012</v>
          </cell>
          <cell r="F868" t="str">
            <v>Ekran Suprema Polaris Pro 220x138 Matt White HD (format 16:10)</v>
          </cell>
        </row>
        <row r="869">
          <cell r="E869" t="str">
            <v>G290101G013</v>
          </cell>
          <cell r="F869" t="str">
            <v>Ekran Suprema Polaris Pro 240x150 Matt White HD (format 16:10)</v>
          </cell>
        </row>
        <row r="870">
          <cell r="E870" t="str">
            <v>G290101G014</v>
          </cell>
          <cell r="F870" t="str">
            <v>Ekran Suprema Polaris Pro 260x163 Matt White HD (format 16:10)</v>
          </cell>
        </row>
        <row r="871">
          <cell r="E871" t="str">
            <v>G290101G015</v>
          </cell>
          <cell r="F871" t="str">
            <v>Ekran Suprema Polaris Pro 280x175 Matt White HD (format 16:10)</v>
          </cell>
        </row>
        <row r="872">
          <cell r="E872" t="str">
            <v>G290101G037</v>
          </cell>
          <cell r="F872" t="str">
            <v>Ekran Suprema Polaris Pro 305x191 Matt White HD (format 16:10)</v>
          </cell>
        </row>
        <row r="873">
          <cell r="E873" t="str">
            <v>G290101G017</v>
          </cell>
          <cell r="F873" t="str">
            <v>Ekran Suprema Polaris Pro 332x208 Matt White HD (format 16:10)</v>
          </cell>
        </row>
        <row r="874">
          <cell r="E874" t="str">
            <v>G290101G018</v>
          </cell>
          <cell r="F874" t="str">
            <v>Ekran Suprema Polaris Pro 362x226 Matt White HD (format 16:10)</v>
          </cell>
        </row>
        <row r="875">
          <cell r="E875" t="str">
            <v>G290101G019</v>
          </cell>
          <cell r="F875" t="str">
            <v>Ekran Suprema Polaris Pro 402x251 Matt White HD (format 16:10)</v>
          </cell>
        </row>
        <row r="878">
          <cell r="E878" t="str">
            <v>G290101H001</v>
          </cell>
          <cell r="F878" t="str">
            <v>Ekran Suprema Polaris Pro White 200x150 Matt White HD (format uniwersalny)</v>
          </cell>
        </row>
        <row r="879">
          <cell r="E879" t="str">
            <v>G290101H002</v>
          </cell>
          <cell r="F879" t="str">
            <v>Ekran Suprema Polaris Pro White 220x165 Matt White HD (format uniwersalny)</v>
          </cell>
        </row>
        <row r="880">
          <cell r="E880" t="str">
            <v>G290101H003</v>
          </cell>
          <cell r="F880" t="str">
            <v>Ekran Suprema Polaris Pro White 240x180 Matt White HD (format uniwersalny)</v>
          </cell>
        </row>
        <row r="881">
          <cell r="E881" t="str">
            <v>G290101H004</v>
          </cell>
          <cell r="F881" t="str">
            <v>Ekran Suprema Polaris Pro White 260x195 Matt White HD (format uniwersalny)</v>
          </cell>
        </row>
        <row r="882">
          <cell r="E882" t="str">
            <v>G290101H005</v>
          </cell>
          <cell r="F882" t="str">
            <v>Ekran Suprema Polaris Pro White 280x210 Matt White HD (format uniwersalny)</v>
          </cell>
        </row>
        <row r="883">
          <cell r="E883" t="str">
            <v>G290101H007</v>
          </cell>
          <cell r="F883" t="str">
            <v>Ekran Suprema Polaris Pro White 305x229 Matt White HD (format uniwersalny)</v>
          </cell>
        </row>
        <row r="887">
          <cell r="E887" t="str">
            <v>G290103A001</v>
          </cell>
          <cell r="F887" t="str">
            <v>Ekran Suprema Leo 152x152 Matt White (format 1:1)</v>
          </cell>
        </row>
        <row r="888">
          <cell r="E888" t="str">
            <v>G290103A002</v>
          </cell>
          <cell r="F888" t="str">
            <v>Ekran Suprema Leo 172x172 Matt White (format 1:1)</v>
          </cell>
        </row>
        <row r="891">
          <cell r="E891" t="str">
            <v>G290103A004</v>
          </cell>
          <cell r="F891" t="str">
            <v>Ekran Suprema Leo 203x152 Matt White (format 4:3)</v>
          </cell>
        </row>
        <row r="892">
          <cell r="E892" t="str">
            <v>G290103B001</v>
          </cell>
          <cell r="F892" t="str">
            <v>Ekran Suprema Leo Air 234x176 Matt White (format 4:3)</v>
          </cell>
        </row>
        <row r="896">
          <cell r="E896" t="str">
            <v>G290104A002</v>
          </cell>
          <cell r="F896" t="str">
            <v>Ekran Suprema Libra X 122x92 Matt White (format 4:3)</v>
          </cell>
        </row>
        <row r="897">
          <cell r="E897" t="str">
            <v>G290104A003</v>
          </cell>
          <cell r="F897" t="str">
            <v>Ekran Suprema Libra X 142x107 Matt White (format 4:3)</v>
          </cell>
        </row>
        <row r="898">
          <cell r="E898" t="str">
            <v>G290104A004</v>
          </cell>
          <cell r="F898" t="str">
            <v>Ekran Suprema Libra X 162x122 Matt White (format 4:3)</v>
          </cell>
        </row>
        <row r="899">
          <cell r="E899" t="str">
            <v>G290104A007</v>
          </cell>
          <cell r="F899" t="str">
            <v>Ekran Suprema Libra X 203x152 Matt White (format 4:3)</v>
          </cell>
        </row>
        <row r="902">
          <cell r="E902" t="str">
            <v>G290104A005</v>
          </cell>
          <cell r="F902" t="str">
            <v>Ekran Suprema Libra X 177x99 Matt White (format 16:9)</v>
          </cell>
        </row>
        <row r="903">
          <cell r="E903" t="str">
            <v>G290104A006</v>
          </cell>
          <cell r="F903" t="str">
            <v>Ekran Suprema Libra X 203x114 Matt White (format 16:9)</v>
          </cell>
        </row>
        <row r="906">
          <cell r="E906" t="str">
            <v>G290104A008</v>
          </cell>
          <cell r="F906" t="str">
            <v>Ekran Suprema Libra X 177x111 Matt White (format 16:10)</v>
          </cell>
        </row>
        <row r="907">
          <cell r="E907" t="str">
            <v>G290104A009</v>
          </cell>
          <cell r="F907" t="str">
            <v>Ekran Suprema Libra X 203x127 Matt White (format 16:10)</v>
          </cell>
        </row>
        <row r="911">
          <cell r="E911" t="str">
            <v>G290105A001</v>
          </cell>
          <cell r="F911" t="str">
            <v>Ekran Suprema Orion 243x182 Front (format 4:3, projekcja przednia)</v>
          </cell>
        </row>
        <row r="912">
          <cell r="E912" t="str">
            <v>G290105A002</v>
          </cell>
          <cell r="F912" t="str">
            <v>Ekran Suprema Orion 304x228 Front (format 4:3, projekcja przednia)</v>
          </cell>
        </row>
        <row r="913">
          <cell r="E913" t="str">
            <v>G290105A003</v>
          </cell>
          <cell r="F913" t="str">
            <v>Ekran Suprema Orion 366x274 Front (format 4:3, projekcja przednia)</v>
          </cell>
        </row>
        <row r="914">
          <cell r="E914" t="str">
            <v>G290105A004</v>
          </cell>
          <cell r="F914" t="str">
            <v>Ekran Suprema Orion 404x304 Front (format 4:3, projekcja przednia)</v>
          </cell>
        </row>
        <row r="915">
          <cell r="E915" t="str">
            <v>G290105A005</v>
          </cell>
          <cell r="F915" t="str">
            <v>Ekran Suprema Orion 508x381 Front (format 4:3, projekcja przednia)</v>
          </cell>
        </row>
        <row r="918">
          <cell r="E918" t="str">
            <v>G290105B018</v>
          </cell>
          <cell r="F918" t="str">
            <v>Ekran Suprema Taurus 171x96 Matt White HD Movie (format 16:9)</v>
          </cell>
        </row>
        <row r="919">
          <cell r="E919" t="str">
            <v>G290105B021</v>
          </cell>
          <cell r="F919" t="str">
            <v>Ekran Suprema Taurus 234x132 Matt White HD Movie (format 16:9)</v>
          </cell>
        </row>
        <row r="920">
          <cell r="E920" t="str">
            <v>G290105B022</v>
          </cell>
          <cell r="F920" t="str">
            <v>Ekran Suprema Taurus 280x157 Matt White HD Movie (format 16:9)</v>
          </cell>
        </row>
        <row r="921">
          <cell r="E921" t="str">
            <v>G290105B007</v>
          </cell>
          <cell r="F921" t="str">
            <v>Ekran Suprema Taurus 300x168 Matt White HD Movie (format 16:9)</v>
          </cell>
        </row>
        <row r="922">
          <cell r="E922" t="str">
            <v>G290105B008</v>
          </cell>
          <cell r="F922" t="str">
            <v>Ekran Suprema Taurus 332x186 Matt White HD Movie (format 16:9)</v>
          </cell>
        </row>
        <row r="923">
          <cell r="E923" t="str">
            <v>G290105B009</v>
          </cell>
          <cell r="F923" t="str">
            <v>Ekran Suprema Taurus 365x206 Matt White HD Movie (format 16:9)</v>
          </cell>
        </row>
        <row r="924">
          <cell r="E924" t="str">
            <v>G290105B010</v>
          </cell>
          <cell r="F924" t="str">
            <v>Ekran Suprema Taurus 400x224 Matt White HD Movie (format 16:9)</v>
          </cell>
        </row>
        <row r="925">
          <cell r="E925" t="str">
            <v>G290105B011</v>
          </cell>
          <cell r="F925" t="str">
            <v>Ekran Suprema Taurus 443x249 Matt White HD Movie (format 16:9)</v>
          </cell>
        </row>
        <row r="926">
          <cell r="E926" t="str">
            <v>G290105B012</v>
          </cell>
          <cell r="F926" t="str">
            <v>Ekran Suprema Taurus 487x274 Matt White HD Movie (format 16:9)</v>
          </cell>
        </row>
        <row r="927">
          <cell r="E927" t="str">
            <v>G290105B001</v>
          </cell>
          <cell r="F927" t="str">
            <v>Ekran Suprema Taurus 171x96 Matt Grey HD Movie (format 16:9)</v>
          </cell>
        </row>
        <row r="928">
          <cell r="E928" t="str">
            <v>G290105B002</v>
          </cell>
          <cell r="F928" t="str">
            <v>Ekran Suprema Taurus 180x101 Matt Grey HD Movie (format 16:9)</v>
          </cell>
        </row>
        <row r="929">
          <cell r="E929" t="str">
            <v>G290105B003</v>
          </cell>
          <cell r="F929" t="str">
            <v>Ekran Suprema Taurus 200x113 Matt Grey HD Movie (format 16:9)</v>
          </cell>
        </row>
        <row r="930">
          <cell r="E930" t="str">
            <v>G290105B004</v>
          </cell>
          <cell r="F930" t="str">
            <v>Ekran Suprema Taurus 260x146 Matt Grey HD Movie (format 16:9)</v>
          </cell>
        </row>
        <row r="931">
          <cell r="E931" t="str">
            <v>G290105B024</v>
          </cell>
          <cell r="F931" t="str">
            <v>Ekran Suprema Taurus 280x157 Matt Grey HD Movie (format 16:9)</v>
          </cell>
        </row>
        <row r="932">
          <cell r="E932" t="str">
            <v>G290105B005</v>
          </cell>
          <cell r="F932" t="str">
            <v>Ekran Suprema Taurus 300x168 Matt Grey HD Movie (format 16:9)</v>
          </cell>
        </row>
        <row r="933">
          <cell r="E933" t="str">
            <v>G290105B013</v>
          </cell>
          <cell r="F933" t="str">
            <v>Ekran Suprema Taurus 332x186 Matt Grey HD Movie (format 16:9)</v>
          </cell>
        </row>
        <row r="934">
          <cell r="E934" t="str">
            <v>G290105B014</v>
          </cell>
          <cell r="F934" t="str">
            <v>Ekran Suprema Taurus 365x206 Matt Grey HD Movie (format 16:9)</v>
          </cell>
        </row>
        <row r="935">
          <cell r="E935" t="str">
            <v>G290105B015</v>
          </cell>
          <cell r="F935" t="str">
            <v>Ekran Suprema Taurus 400x224 Matt Grey HD Movie (format 16:9)</v>
          </cell>
        </row>
        <row r="936">
          <cell r="E936" t="str">
            <v>G290105B016</v>
          </cell>
          <cell r="F936" t="str">
            <v>Ekran Suprema Taurus 443x249 Matt Grey HD Movie (format 16:9)</v>
          </cell>
        </row>
        <row r="937">
          <cell r="E937" t="str">
            <v>G290105B017</v>
          </cell>
          <cell r="F937" t="str">
            <v>Ekran Suprema Taurus 487x274 Matt Grey HD Movie (format 16:9)</v>
          </cell>
        </row>
        <row r="938">
          <cell r="E938" t="str">
            <v>G290105D006</v>
          </cell>
          <cell r="F938" t="str">
            <v>Ekran Suprema Taurus Multiformat 221x125 Matt White HD Movie (format 16:9)</v>
          </cell>
        </row>
        <row r="939">
          <cell r="E939" t="str">
            <v>G290105D007</v>
          </cell>
          <cell r="F939" t="str">
            <v>Ekran Suprema Taurus Multiformat 234x132 Matt White HD Movie (format 16:9)</v>
          </cell>
        </row>
        <row r="940">
          <cell r="E940" t="str">
            <v>G290105D008</v>
          </cell>
          <cell r="F940" t="str">
            <v>Ekran Suprema Taurus Multiformat 265x149 Matt White HD Movie (format 16:9)</v>
          </cell>
        </row>
        <row r="941">
          <cell r="E941" t="str">
            <v>G290105D001</v>
          </cell>
          <cell r="F941" t="str">
            <v>Ekran Suprema Taurus Multiformat 221x125 Matt Grey HD Movie (format 16:9)</v>
          </cell>
        </row>
        <row r="942">
          <cell r="E942" t="str">
            <v>G290105D002</v>
          </cell>
          <cell r="F942" t="str">
            <v>Ekran Suprema Taurus Multiformat 234x132 Matt Grey HD Movie (format 16:9)</v>
          </cell>
        </row>
        <row r="943">
          <cell r="E943" t="str">
            <v>G290105D003</v>
          </cell>
          <cell r="F943" t="str">
            <v>Ekran Suprema Taurus Multiformat 265x149 Matt Grey HD Movie (format 16:9)</v>
          </cell>
        </row>
        <row r="944">
          <cell r="E944" t="str">
            <v>G290105D004</v>
          </cell>
          <cell r="F944" t="str">
            <v>Ekran Suprema Taurus Multiformat 280x157 Matt Grey HD Movie (format 16:9)</v>
          </cell>
        </row>
        <row r="945">
          <cell r="E945" t="str">
            <v>G290105F001</v>
          </cell>
          <cell r="F945" t="str">
            <v>Ekran Suprema Taurus Slim 180x101 Matt White HD Movie (format 16:9)</v>
          </cell>
        </row>
        <row r="946">
          <cell r="E946" t="str">
            <v>G290105F002</v>
          </cell>
          <cell r="F946" t="str">
            <v>Ekran Suprema Taurus Slim 200x113 Matt White HD Movie (format 16:9)</v>
          </cell>
        </row>
        <row r="947">
          <cell r="E947" t="str">
            <v>G290105F003</v>
          </cell>
          <cell r="F947" t="str">
            <v>Ekran Suprema Taurus Slim 220x124 Matt White HD Movie (format 16:9)</v>
          </cell>
        </row>
        <row r="948">
          <cell r="E948" t="str">
            <v>G290105F004</v>
          </cell>
          <cell r="F948" t="str">
            <v>Ekran Suprema Taurus Slim 240x135 Matt White HD Movie (format 16:9)</v>
          </cell>
        </row>
        <row r="949">
          <cell r="E949" t="str">
            <v>G290105F005</v>
          </cell>
          <cell r="F949" t="str">
            <v>Ekran Suprema Taurus Slim 260x146 Matt White HD Movie (format 16:9)</v>
          </cell>
        </row>
        <row r="950">
          <cell r="E950" t="str">
            <v>G290105F011</v>
          </cell>
          <cell r="F950" t="str">
            <v>Ekran Suprema Taurus Slim 180x101 Matt Grey HD Movie (format 16:9)</v>
          </cell>
        </row>
        <row r="951">
          <cell r="E951" t="str">
            <v>G290105F012</v>
          </cell>
          <cell r="F951" t="str">
            <v>Ekran Suprema Taurus Slim 200x113 Matt Grey HD Movie (format 16:9)</v>
          </cell>
        </row>
        <row r="952">
          <cell r="E952" t="str">
            <v>G290105F013</v>
          </cell>
          <cell r="F952" t="str">
            <v>Ekran Suprema Taurus Slim 220x124 Matt Grey HD Movie (format 16:9)</v>
          </cell>
        </row>
        <row r="953">
          <cell r="E953" t="str">
            <v>G290105F014</v>
          </cell>
          <cell r="F953" t="str">
            <v>Ekran Suprema Taurus Slim 240x135 Matt Grey HD Movie (format 16:9)</v>
          </cell>
        </row>
        <row r="954">
          <cell r="E954" t="str">
            <v>G290105F015</v>
          </cell>
          <cell r="F954" t="str">
            <v>Ekran Suprema Taurus Slim 260x146 Matt Grey HD Movie (format 16:9)</v>
          </cell>
        </row>
        <row r="955">
          <cell r="E955" t="str">
            <v>G290105E001</v>
          </cell>
          <cell r="F955" t="str">
            <v>Ekran Suprema Taurus Slim ARL 221x125 ALR (format 16:9)</v>
          </cell>
        </row>
        <row r="956">
          <cell r="E956" t="str">
            <v>G290105E002</v>
          </cell>
          <cell r="F956" t="str">
            <v>Ekran Suprema Taurus Slim ARL 265x149 ALR (format 16:9)</v>
          </cell>
        </row>
        <row r="959">
          <cell r="E959" t="str">
            <v>G290105A011</v>
          </cell>
          <cell r="F959" t="str">
            <v>Ekran Suprema Orion 243x152 Front (format 16:10, projekcja przednia)</v>
          </cell>
        </row>
        <row r="960">
          <cell r="E960" t="str">
            <v>G290105A012</v>
          </cell>
          <cell r="F960" t="str">
            <v>Ekran Suprema Orion 305x190 Front (format 16:10, projekcja przednia)</v>
          </cell>
        </row>
        <row r="961">
          <cell r="E961" t="str">
            <v>G290105A013</v>
          </cell>
          <cell r="F961" t="str">
            <v>Ekran Suprema Orion 366x229 Front (format 16:10, projekcja przednia)</v>
          </cell>
        </row>
        <row r="962">
          <cell r="E962" t="str">
            <v>G290105A014</v>
          </cell>
          <cell r="F962" t="str">
            <v>Ekran Suprema Orion 405x253 Front (format 16:10, projekcja przednia)</v>
          </cell>
        </row>
        <row r="966">
          <cell r="E966" t="str">
            <v>G290105A006</v>
          </cell>
          <cell r="F966" t="str">
            <v>Ekran Suprema Orion 243x182 Rear (format 4:3, projekcja tylna)</v>
          </cell>
        </row>
        <row r="967">
          <cell r="E967" t="str">
            <v>G290105A007</v>
          </cell>
          <cell r="F967" t="str">
            <v>Ekran Suprema Orion 303x228 Rear (format 4:3, projekcja tylna)</v>
          </cell>
        </row>
        <row r="968">
          <cell r="E968" t="str">
            <v>G290105A008</v>
          </cell>
          <cell r="F968" t="str">
            <v>Ekran Suprema Orion 366x274 Rear (format 4:3, projekcja tylna)</v>
          </cell>
        </row>
        <row r="969">
          <cell r="E969" t="str">
            <v>G290105A009</v>
          </cell>
          <cell r="F969" t="str">
            <v>Ekran Suprema Orion 404x304 Rear (format 4:3, projekcja tylna)</v>
          </cell>
        </row>
        <row r="970">
          <cell r="E970" t="str">
            <v>G290105A010</v>
          </cell>
          <cell r="F970" t="str">
            <v>Ekran Suprema Orion 508x381 Rear (format 4:3, projekcja tylna)</v>
          </cell>
        </row>
        <row r="973">
          <cell r="E973" t="str">
            <v>G290105A015</v>
          </cell>
          <cell r="F973" t="str">
            <v>Ekran Suprema Orion 243x152 Rear (format 16:10, projekcja tylna)</v>
          </cell>
        </row>
        <row r="974">
          <cell r="E974" t="str">
            <v>G290105A016</v>
          </cell>
          <cell r="F974" t="str">
            <v>Ekran Suprema Orion 305x190 Rear (format 16:10, projekcja tylna)</v>
          </cell>
        </row>
        <row r="975">
          <cell r="E975" t="str">
            <v>G290105A017</v>
          </cell>
          <cell r="F975" t="str">
            <v>Ekran Suprema Orion 366x229 Rear (format 16:10, projekcja tylna)</v>
          </cell>
        </row>
        <row r="976">
          <cell r="E976" t="str">
            <v>G290105A018</v>
          </cell>
          <cell r="F976" t="str">
            <v>Ekran Suprema Orion 405x253 Rear (format 16:10, projekcja tylna)</v>
          </cell>
        </row>
        <row r="977">
          <cell r="E977" t="str">
            <v>G290105A019</v>
          </cell>
          <cell r="F977" t="str">
            <v>Ekran Suprema Orion 508x317 Rear (format 16:10, projekcja tylna)</v>
          </cell>
        </row>
        <row r="982">
          <cell r="E982" t="str">
            <v>G230501A003</v>
          </cell>
          <cell r="F982" t="str">
            <v>System bezprzewodowej prezentacji BenQ InstaShow WDC10C (USB-C)</v>
          </cell>
        </row>
        <row r="983">
          <cell r="E983" t="str">
            <v>G230501A002</v>
          </cell>
          <cell r="F983" t="str">
            <v>Zestaw 2 dodatkowych nadajników HDMI z pojemnikiem do BenQ InstaShow WDC10</v>
          </cell>
        </row>
        <row r="984">
          <cell r="E984" t="str">
            <v>G230501A005</v>
          </cell>
          <cell r="F984" t="str">
            <v>Zestaw 2 dodatkowych nadajników USB-C z pojemnikiem do BenQ InstaShow</v>
          </cell>
        </row>
        <row r="985">
          <cell r="E985" t="str">
            <v>G230501A010</v>
          </cell>
          <cell r="F985" t="str">
            <v>Zestaw 2 dodatkowych nadajników HDMI z pojemnikiem do BenQ InstaShow WDC20C</v>
          </cell>
        </row>
        <row r="986">
          <cell r="E986" t="str">
            <v>G230501A006</v>
          </cell>
          <cell r="F986" t="str">
            <v>System bezprzewodowej prezentacji BenQ InstaShow WDC20 (HDMI)</v>
          </cell>
        </row>
        <row r="987">
          <cell r="E987" t="str">
            <v>G230501A007</v>
          </cell>
          <cell r="F987" t="str">
            <v>Zestaw 2 dodatkowych nadajników HDMI z pojemnikiem do BenQ InstaShow WDC20</v>
          </cell>
        </row>
        <row r="988">
          <cell r="E988" t="str">
            <v>G230501A008</v>
          </cell>
          <cell r="F988" t="str">
            <v>System bezprzewodowej prezentacji BenQ InstaShow WDC20C (USB-C)</v>
          </cell>
        </row>
        <row r="989">
          <cell r="E989" t="str">
            <v>G230501A009</v>
          </cell>
          <cell r="F989" t="str">
            <v>System bezprzewodowej prezentacji BenQ InstaShow WDC30 (HDMI)</v>
          </cell>
        </row>
        <row r="990">
          <cell r="E990" t="str">
            <v>G230501A001</v>
          </cell>
          <cell r="F990" t="str">
            <v>System bezprzewodowej prezentacji BenQ InstaShow WDC10 (HDMI)</v>
          </cell>
        </row>
        <row r="991">
          <cell r="E991" t="str">
            <v>G230501A004</v>
          </cell>
          <cell r="F991" t="str">
            <v>System bezprzewodowej prezentacji BenQ InstaShow WDC10HC (USB-C / HDMI)</v>
          </cell>
        </row>
        <row r="996">
          <cell r="E996" t="str">
            <v>G340103E010</v>
          </cell>
          <cell r="F996" t="str">
            <v>Laptop ACER TravelMate P2 TMP215-52 (i3-10110U, 4GB DDR4, 256GB SSD, Win10 Pro Edu)</v>
          </cell>
        </row>
        <row r="997">
          <cell r="E997" t="str">
            <v>G340103E008</v>
          </cell>
          <cell r="F997" t="str">
            <v>Laptop ACER TravelMate P2 TMP215-53 (i5-1135G7, 8GB DDR4, 512GB SSD, Win10 Pro Edu, cert. TCO)</v>
          </cell>
        </row>
        <row r="1002">
          <cell r="E1002" t="str">
            <v>G660501A001</v>
          </cell>
          <cell r="F1002" t="str">
            <v>Stacja ładująca OmniChart 36</v>
          </cell>
        </row>
        <row r="1003">
          <cell r="E1003" t="str">
            <v>G660501A003</v>
          </cell>
          <cell r="F1003" t="str">
            <v>Stacja ładująca OmniChart 36 ze sterylizatorem</v>
          </cell>
        </row>
        <row r="1004">
          <cell r="E1004" t="str">
            <v>G660501A002</v>
          </cell>
          <cell r="F1004" t="str">
            <v>Stacja ładująca OmniChart GO 36</v>
          </cell>
        </row>
        <row r="1009">
          <cell r="E1009" t="str">
            <v>G600102B015</v>
          </cell>
          <cell r="F1009" t="str">
            <v>Mozabook Classroom Pack (1 język) - 5 lat na 10 urządzeń</v>
          </cell>
        </row>
        <row r="1010">
          <cell r="E1010" t="str">
            <v>G600102B013</v>
          </cell>
          <cell r="F1010" t="str">
            <v>Mozabook Classroom Pack (1 język) - 3 lata na 10 urządzeń</v>
          </cell>
        </row>
        <row r="1011">
          <cell r="E1011" t="str">
            <v>G600102B012</v>
          </cell>
          <cell r="F1011" t="str">
            <v>Mozabook Classroom Pack (1 język) - 2 lata na 10 urządzeń</v>
          </cell>
        </row>
        <row r="1012">
          <cell r="E1012" t="str">
            <v>G600102B011</v>
          </cell>
          <cell r="F1012" t="str">
            <v>Mozabook Classroom Pack (1 język) - 1 rok na 10 urządzeń</v>
          </cell>
        </row>
        <row r="1013">
          <cell r="E1013" t="str">
            <v>G600102B002</v>
          </cell>
          <cell r="F1013" t="str">
            <v>Mozabook Classroom (1 język) - 2 lata na jedno urządzenie</v>
          </cell>
        </row>
        <row r="1014">
          <cell r="E1014" t="str">
            <v>G600102B003</v>
          </cell>
          <cell r="F1014" t="str">
            <v>Mozabook Classroom (1 język) - 3 lata na jedno urządzenie</v>
          </cell>
        </row>
        <row r="1015">
          <cell r="E1015" t="str">
            <v>G600102B005</v>
          </cell>
          <cell r="F1015" t="str">
            <v>Mozabook Classroom (1 język) - 5 lat na jedno urządzenie</v>
          </cell>
        </row>
        <row r="1016">
          <cell r="E1016" t="str">
            <v>G600102B001</v>
          </cell>
          <cell r="F1016" t="str">
            <v>Mozabook Classroom (1 język) - 1 rok na jedno urządzenie</v>
          </cell>
        </row>
        <row r="1019">
          <cell r="E1019" t="str">
            <v>G600102A010</v>
          </cell>
          <cell r="F1019" t="str">
            <v>Mozabook Multilang Pack (40 języków) - 5 lat na 10 urządzeń</v>
          </cell>
        </row>
        <row r="1020">
          <cell r="E1020" t="str">
            <v>G600102A008</v>
          </cell>
          <cell r="F1020" t="str">
            <v>Mozabook Multilang Pack (40 języków) - 3 lata na 10 urządzeń</v>
          </cell>
        </row>
        <row r="1021">
          <cell r="E1021" t="str">
            <v>G600102A007</v>
          </cell>
          <cell r="F1021" t="str">
            <v>Mozabook Multilang Pack (40 języków) - 2 lata na 10 urządzeń</v>
          </cell>
        </row>
        <row r="1022">
          <cell r="E1022" t="str">
            <v>G600102A006</v>
          </cell>
          <cell r="F1022" t="str">
            <v>Mozabook Multilang Pack (40 języków) - 1 rok na 10 urządzeń</v>
          </cell>
        </row>
        <row r="1023">
          <cell r="E1023" t="str">
            <v>G600102A005</v>
          </cell>
          <cell r="F1023" t="str">
            <v>Mozabook Multilang (40 języków) - 5 lat na jedno urządzenie</v>
          </cell>
        </row>
        <row r="1024">
          <cell r="E1024" t="str">
            <v>G600102A003</v>
          </cell>
          <cell r="F1024" t="str">
            <v>Mozabook Multilang (40 języków) - 3 lata na jedno urządzenie</v>
          </cell>
        </row>
        <row r="1025">
          <cell r="E1025" t="str">
            <v>G600102A002</v>
          </cell>
          <cell r="F1025" t="str">
            <v>Mozabook Multilang (40 języków) - 2 lata na jedno urządzenie</v>
          </cell>
        </row>
        <row r="1026">
          <cell r="E1026" t="str">
            <v>G600102A001</v>
          </cell>
          <cell r="F1026" t="str">
            <v>Mozabook Multilang (40 języków) - 1 rok na jedno urządzenie</v>
          </cell>
        </row>
        <row r="1029">
          <cell r="E1029" t="str">
            <v>G600102D005</v>
          </cell>
          <cell r="F1029" t="str">
            <v>Mozabook School-Lab (1 język) - 5 lat na jedno urządzenie</v>
          </cell>
        </row>
        <row r="1030">
          <cell r="E1030" t="str">
            <v>G600102D015</v>
          </cell>
          <cell r="F1030" t="str">
            <v>Mozabook School-Lab Pack (1 język) - 5 lat na 10 urządzeń</v>
          </cell>
        </row>
        <row r="1031">
          <cell r="E1031" t="str">
            <v>G600102D013</v>
          </cell>
          <cell r="F1031" t="str">
            <v>Mozabook School-Lab Pack (1 język) - 3 lata na 10 urządzeń</v>
          </cell>
        </row>
        <row r="1032">
          <cell r="E1032" t="str">
            <v>G600102D011</v>
          </cell>
          <cell r="F1032" t="str">
            <v>Mozabook School-Lab Pack (1 język) - 1 rok na 10 urządzeń</v>
          </cell>
        </row>
        <row r="1033">
          <cell r="E1033" t="str">
            <v>G600102D003</v>
          </cell>
          <cell r="F1033" t="str">
            <v>Mozabook School-Lab (1 język) - 3 lata na jedno urządzenie</v>
          </cell>
        </row>
        <row r="1034">
          <cell r="E1034" t="str">
            <v>G600102D002</v>
          </cell>
          <cell r="F1034" t="str">
            <v>Mozabook School-Lab (1 język) - 2 lata na jedno urządzenie</v>
          </cell>
        </row>
        <row r="1035">
          <cell r="E1035" t="str">
            <v>G600102D001</v>
          </cell>
          <cell r="F1035" t="str">
            <v>Mozabook School-Lab (1 język) - 1 rok na jedno urządzenie</v>
          </cell>
        </row>
        <row r="1036">
          <cell r="E1036" t="str">
            <v>G600102D012</v>
          </cell>
          <cell r="F1036" t="str">
            <v>Mozabook School-Lab Pack (1 język) - 2 lata na 10 urządzeń</v>
          </cell>
        </row>
        <row r="1039">
          <cell r="E1039" t="str">
            <v>G600103A013</v>
          </cell>
          <cell r="F1039" t="str">
            <v>Mozaik Student Pack (wszystkie platformy) - 3 lata na 10 uczniów</v>
          </cell>
        </row>
        <row r="1040">
          <cell r="E1040" t="str">
            <v>G600103A015</v>
          </cell>
          <cell r="F1040" t="str">
            <v>Mozaik Student Pack (wszystkie platformy) - 5 lat na 10 uczniów</v>
          </cell>
        </row>
        <row r="1041">
          <cell r="E1041" t="str">
            <v>G600103A003</v>
          </cell>
          <cell r="F1041" t="str">
            <v>Mozaik Student (wszystkie platformy) - 3 lata na 1 ucznia</v>
          </cell>
        </row>
        <row r="1042">
          <cell r="E1042" t="str">
            <v>G600103A002</v>
          </cell>
          <cell r="F1042" t="str">
            <v>Mozaik Student (wszystkie platformy) - 2 lata na 1 ucznia</v>
          </cell>
        </row>
        <row r="1043">
          <cell r="E1043" t="str">
            <v>G600103A012</v>
          </cell>
          <cell r="F1043" t="str">
            <v>Mozaik Student Pack (wszystkie platformy) - 2 lata na 10 uczniów</v>
          </cell>
        </row>
        <row r="1044">
          <cell r="E1044" t="str">
            <v>G600103A005</v>
          </cell>
          <cell r="F1044" t="str">
            <v>Mozaik Student (wszystkie platformy) - 5 lat na 1 ucznia</v>
          </cell>
        </row>
        <row r="1045">
          <cell r="E1045" t="str">
            <v>G600103A011</v>
          </cell>
          <cell r="F1045" t="str">
            <v>Mozaik Student Pack (wszystkie platformy) - 1 rok na 10 uczniów</v>
          </cell>
        </row>
        <row r="1046">
          <cell r="E1046" t="str">
            <v>G600103A001</v>
          </cell>
          <cell r="F1046" t="str">
            <v>Mozaik Student (wszystkie platformy) - 1 rok na 1 ucznia</v>
          </cell>
        </row>
        <row r="1049">
          <cell r="E1049" t="str">
            <v>G600103B001</v>
          </cell>
          <cell r="F1049" t="str">
            <v>Mozaik Teacher (wszystkie platformy) - 1 rok na jednego instruktora</v>
          </cell>
        </row>
        <row r="1050">
          <cell r="E1050" t="str">
            <v>G600103B003</v>
          </cell>
          <cell r="F1050" t="str">
            <v>Mozaik Teacher (wszystkie platformy) - 3 lata na jednego instruktora</v>
          </cell>
        </row>
        <row r="1051">
          <cell r="E1051" t="str">
            <v>G600103B005</v>
          </cell>
          <cell r="F1051" t="str">
            <v>Mozaik Teacher (wszystkie platformy) - 5 lat na jednego instruktora</v>
          </cell>
        </row>
        <row r="1052">
          <cell r="E1052" t="str">
            <v>G600103B011</v>
          </cell>
          <cell r="F1052" t="str">
            <v>Mozaik Teacher Pack (wszystkie platformy) - 1 rok na 10 instruktorów</v>
          </cell>
        </row>
        <row r="1053">
          <cell r="E1053" t="str">
            <v>G600103B012</v>
          </cell>
          <cell r="F1053" t="str">
            <v>Mozaik Teacher Pack (wszystkie platformy) - 2 lata na 10 instruktorów</v>
          </cell>
        </row>
        <row r="1054">
          <cell r="E1054" t="str">
            <v>G600103B013</v>
          </cell>
          <cell r="F1054" t="str">
            <v>Mozaik Teacher Pack (wszystkie platformy) - 3 lata na 10 instruktorów</v>
          </cell>
        </row>
        <row r="1055">
          <cell r="E1055" t="str">
            <v>G600103B015</v>
          </cell>
          <cell r="F1055" t="str">
            <v>Mozaik Teacher Pack (wszystkie platformy) - 5 lat na 10 instruktorów</v>
          </cell>
        </row>
        <row r="1056">
          <cell r="E1056" t="str">
            <v>G600103B002</v>
          </cell>
          <cell r="F1056" t="str">
            <v>Mozaik Teacher (wszystkie platformy) - 2 lata na jednego instruktora</v>
          </cell>
        </row>
        <row r="1059">
          <cell r="E1059" t="str">
            <v>G600102G015</v>
          </cell>
          <cell r="F1059" t="str">
            <v>cadaVR Professional (wszystkie platformy) - 5 lat na 1 instruktora</v>
          </cell>
        </row>
        <row r="1060">
          <cell r="E1060" t="str">
            <v>G600102G013</v>
          </cell>
          <cell r="F1060" t="str">
            <v>cadaVR Professional (wszystkie platformy) - 3 lata na 1 instruktora</v>
          </cell>
        </row>
        <row r="1061">
          <cell r="E1061" t="str">
            <v>G600102G012</v>
          </cell>
          <cell r="F1061" t="str">
            <v>cadaVR Professional (wszystkie platformy) - 2 lata na 1 instruktora</v>
          </cell>
        </row>
        <row r="1062">
          <cell r="E1062" t="str">
            <v>G600102G011</v>
          </cell>
          <cell r="F1062" t="str">
            <v>cadaVR Professional (wszystkie platformy) - 1 rok na 1 instruktora</v>
          </cell>
        </row>
        <row r="1063">
          <cell r="E1063" t="str">
            <v>G600102G005</v>
          </cell>
          <cell r="F1063" t="str">
            <v>cadaVR Personal (wszystkie platformy) - 5 lat na 1 ucznia</v>
          </cell>
        </row>
        <row r="1064">
          <cell r="E1064" t="str">
            <v>G600102G003</v>
          </cell>
          <cell r="F1064" t="str">
            <v>cadaVR Personal (wszystkie platformy) - 3 lata na 1 ucznia</v>
          </cell>
        </row>
        <row r="1065">
          <cell r="E1065" t="str">
            <v>G600102G001</v>
          </cell>
          <cell r="F1065" t="str">
            <v>cadaVR Personal (wszystkie platformy) - 1 rok na 1 ucznia</v>
          </cell>
        </row>
        <row r="1066">
          <cell r="E1066" t="str">
            <v>G600102G002</v>
          </cell>
          <cell r="F1066" t="str">
            <v>cadaVR Personal (wszystkie platformy) - 2 lata na 1 ucznia</v>
          </cell>
        </row>
      </sheetData>
    </sheetDataSet>
  </externalBook>
</externalLink>
</file>

<file path=xl/richData/_rels/rdRichValueWebImage.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hyperlink" Target="https://eduko.pl/568-large_default/uklad-miesniowy-czlowieka-85-cm.jpg" TargetMode="External"/></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types>
    <type name="_webimage">
      <keyFlags>
        <key name="WebImageIdentifier">
          <flag name="ShowInCardView" value="0"/>
        </key>
      </keyFlags>
    </type>
  </types>
</rvTypesInfo>
</file>

<file path=xl/richData/rdRichValueWebImage.xml><?xml version="1.0" encoding="utf-8"?>
<webImagesSrd xmlns="http://schemas.microsoft.com/office/spreadsheetml/2020/richdatawebimage" xmlns:r="http://schemas.openxmlformats.org/officeDocument/2006/relationships">
  <webImageSrd>
    <address r:id="rId1"/>
    <blip r:id="rId2"/>
  </webImageSrd>
</webImagesSrd>
</file>

<file path=xl/richData/rdrichvalue.xml><?xml version="1.0" encoding="utf-8"?>
<rvData xmlns="http://schemas.microsoft.com/office/spreadsheetml/2017/richdata" count="1">
  <rv s="0">
    <v>0</v>
    <v>5</v>
    <v>0</v>
    <v>0</v>
  </rv>
</rvData>
</file>

<file path=xl/richData/rdrichvaluestructure.xml><?xml version="1.0" encoding="utf-8"?>
<rvStructures xmlns="http://schemas.microsoft.com/office/spreadsheetml/2017/richdata" count="1">
  <s t="_webimage">
    <k n="WebImageIdentifier" t="i"/>
    <k n="CalcOrigin" t="i"/>
    <k n="ComputedImage" t="b"/>
    <k n="ImageSizing"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5A694C6-E0B1-4948-8F72-FDB1B3B07C81}" name="Tabela3" displayName="Tabela3" ref="A1:I390" totalsRowShown="0" headerRowDxfId="18" dataDxfId="17" headerRowCellStyle="Dziesiętny">
  <autoFilter ref="A1:I390" xr:uid="{35A694C6-E0B1-4948-8F72-FDB1B3B07C81}"/>
  <tableColumns count="9">
    <tableColumn id="1" xr3:uid="{02B55D5D-5DFF-4BB0-A030-2D3D6F41FC91}" name="Nazwa produktu" dataDxfId="16"/>
    <tableColumn id="2" xr3:uid="{010D4F0A-317F-4BF6-B175-49D4867B3B46}" name="Kategoria" dataDxfId="15"/>
    <tableColumn id="4" xr3:uid="{8CC8E9B4-ABC8-400B-AE75-46AD00EF434C}" name="Kod produktu" dataDxfId="14"/>
    <tableColumn id="7" xr3:uid="{9019A6DC-A4A2-49F8-987B-C3BAAC43B0E7}" name="Cena brutto" dataDxfId="13" dataCellStyle="Walutowy"/>
    <tableColumn id="16" xr3:uid="{FD36CF5D-6DF3-4732-97C0-A3737ED49E37}" name="Stawka VAT" dataDxfId="12" dataCellStyle="Procentowy"/>
    <tableColumn id="10" xr3:uid="{382D3EEF-CF73-4311-9713-C89F5B352621}" name="Link do zdjęcia" dataDxfId="11"/>
    <tableColumn id="11" xr3:uid="{B200D281-CA85-484B-B180-F1E5C82B1D44}" name="Opis produktu" dataDxfId="10"/>
    <tableColumn id="5" xr3:uid="{2435E1EC-5790-4B33-AD0E-5C962F3B2735}" name="Zdjęcie" dataDxfId="9" dataCellStyle="Procentowy"/>
    <tableColumn id="12" xr3:uid="{55A935D4-F5AA-4437-B122-789965590804}" name="Dostępna kolorystyka" dataDxfId="8"/>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D3D7EDE-B5E9-4C16-927B-6A45698D1B98}" name="Tabela1" displayName="Tabela1" ref="B1:B30" totalsRowShown="0" headerRowDxfId="7" dataDxfId="6" tableBorderDxfId="5">
  <autoFilter ref="B1:B30" xr:uid="{ED3D7EDE-B5E9-4C16-927B-6A45698D1B98}"/>
  <tableColumns count="1">
    <tableColumn id="1" xr3:uid="{05779981-29CE-4E1F-986B-73D6981CE591}" name="Kategoria" dataDxfId="4"/>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1F55BD5-FDA5-41EE-82CE-A6EEB1024F06}" name="Tabela4" displayName="Tabela4" ref="D1:AF88" totalsRowShown="0" headerRowDxfId="3" headerRowBorderDxfId="2" tableBorderDxfId="1">
  <autoFilter ref="D1:AF88" xr:uid="{41F55BD5-FDA5-41EE-82CE-A6EEB1024F06}"/>
  <tableColumns count="29">
    <tableColumn id="1" xr3:uid="{873266FB-ADF9-41AE-99CF-E1E3F6F45CF6}" name="Krzesła szkolne"/>
    <tableColumn id="2" xr3:uid="{CAA1A6E7-056F-478F-97DE-6108A1226D13}" name="Krzesła biurowe"/>
    <tableColumn id="3" xr3:uid="{054BAFE0-0E15-41E0-AD52-26516833D511}" name="Stoły szkolne"/>
    <tableColumn id="4" xr3:uid="{41CCE66C-A449-4E13-9A7F-51CC008C6857}" name="Biurka szkolne"/>
    <tableColumn id="5" xr3:uid="{1A7E1014-8DCD-48F7-A872-9D051946C6B1}" name="Biurka nauczycielskie"/>
    <tableColumn id="6" xr3:uid="{2C0CD496-A22B-43D7-8A6F-6957942989AE}" name="Ławki szkolne"/>
    <tableColumn id="7" xr3:uid="{F6B8E518-A285-4440-B2DF-2CA97F14207A}" name="Meble skrzyniowe"/>
    <tableColumn id="8" xr3:uid="{01F6760E-1C24-42BC-B060-ED938D14A165}" name="Pufki tapicerowane"/>
    <tableColumn id="9" xr3:uid="{2042172C-DE8E-4FB1-BB90-CE44E8222AD3}" name="Zestawy badawcze i doświadczalne"/>
    <tableColumn id="10" xr3:uid="{7F748CFB-1C6D-436F-81ED-0F004D7FAD23}" name="Mikroskopy"/>
    <tableColumn id="11" xr3:uid="{C1CB3B36-A4AF-4451-9C0E-11C41C6C469A}" name="Preparaty mikroskopowe i narzędzia laboratoryjne"/>
    <tableColumn id="12" xr3:uid="{5ED9B6C6-7A22-4049-9025-0929C59B93CF}" name="Lupy"/>
    <tableColumn id="13" xr3:uid="{B90C7DDA-68FD-426A-9B84-D95F5549990E}" name="Kompasy"/>
    <tableColumn id="14" xr3:uid="{5216BD8F-0236-4A36-B83E-0D56CFE517A7}" name="Modele 3D"/>
    <tableColumn id="15" xr3:uid="{B0199924-637B-466B-AD45-1F9D8098A30F}" name="Preparaty makroskopowe zatopione w pleksi" dataDxfId="0"/>
    <tableColumn id="16" xr3:uid="{02FE839E-34A7-421D-AC4D-260CEC1ED2C5}" name="Szkiełka mikroskopowe"/>
    <tableColumn id="17" xr3:uid="{101D5F66-EB04-4A69-BFA3-00F7085C3736}" name="Chemia"/>
    <tableColumn id="18" xr3:uid="{923EABDE-9B1C-4A84-BEB6-B03BF9756EEA}" name="Fizyka"/>
    <tableColumn id="19" xr3:uid="{76961F04-935C-4E6B-B67F-82E653CF101C}" name="Geografia"/>
    <tableColumn id="20" xr3:uid="{E3FCC949-1348-4E36-A46B-08AF77365586}" name="Matematyka"/>
    <tableColumn id="21" xr3:uid="{AB444C91-25E4-458E-B411-8B73982501C8}" name="Biologia"/>
    <tableColumn id="22" xr3:uid="{9E198CE0-DB67-4BA1-B5DE-4203622A8EF8}" name="Programy multimedialne"/>
    <tableColumn id="23" xr3:uid="{17047BB4-B20A-47EC-8AE4-94E4C9F14B08}" name="Monitory interaktywne"/>
    <tableColumn id="24" xr3:uid="{4356EFAB-BDDC-4FC8-8C42-2467EC207346}" name="Cyfrowe laboratoria Labdisc"/>
    <tableColumn id="25" xr3:uid="{711E7E60-E4B6-49C2-B718-EF22F9BE3109}" name="Kamery cyfrowe"/>
    <tableColumn id="26" xr3:uid="{73CB8A4A-A6CC-4719-AA13-6366CCBBE75B}" name="Sprzęt Audio"/>
    <tableColumn id="27" xr3:uid="{11692B82-B625-48B1-8C85-E467F264BCF9}" name="Laptopy"/>
    <tableColumn id="28" xr3:uid="{C90A3285-624D-46CB-8995-567F6F2076D0}" name="Projektory"/>
    <tableColumn id="29" xr3:uid="{D2473D02-7A62-446D-A132-6A32B71C3F19}" name="Odnawialne źródła energii"/>
  </tableColumns>
  <tableStyleInfo name="TableStyleMedium2" showFirstColumn="0" showLastColumn="0" showRowStripes="1" showColumnStripes="0"/>
</table>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biuro@entelo.pl" TargetMode="External"/><Relationship Id="rId1" Type="http://schemas.openxmlformats.org/officeDocument/2006/relationships/hyperlink" Target="mailto:zielonepracownie@entelo.pl"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6F89A-4FA4-4447-9CFE-C8452739B39B}">
  <sheetPr codeName="Arkusz1"/>
  <dimension ref="A1:P309"/>
  <sheetViews>
    <sheetView tabSelected="1" zoomScaleNormal="100" workbookViewId="0">
      <pane xSplit="2" ySplit="10" topLeftCell="C11" activePane="bottomRight" state="frozen"/>
      <selection pane="topRight" activeCell="C1" sqref="C1"/>
      <selection pane="bottomLeft" activeCell="A11" sqref="A11"/>
      <selection pane="bottomRight" activeCell="D13" sqref="D13"/>
    </sheetView>
  </sheetViews>
  <sheetFormatPr defaultColWidth="8.85546875" defaultRowHeight="11.25" x14ac:dyDescent="0.2"/>
  <cols>
    <col min="1" max="1" width="7.85546875" style="11" bestFit="1" customWidth="1"/>
    <col min="2" max="2" width="22.42578125" style="25" bestFit="1" customWidth="1"/>
    <col min="3" max="3" width="36.85546875" style="25" customWidth="1"/>
    <col min="4" max="4" width="17.140625" style="26" customWidth="1"/>
    <col min="5" max="6" width="10.7109375" style="11" customWidth="1"/>
    <col min="7" max="10" width="15.7109375" style="27" customWidth="1"/>
    <col min="11" max="11" width="40.7109375" style="11" customWidth="1"/>
    <col min="12" max="12" width="25.7109375" style="11" customWidth="1"/>
    <col min="13" max="13" width="25.7109375" style="28" customWidth="1"/>
    <col min="14" max="15" width="25.5703125" style="11" customWidth="1"/>
    <col min="16" max="16" width="8.85546875" style="28"/>
    <col min="17" max="16384" width="8.85546875" style="11"/>
  </cols>
  <sheetData>
    <row r="1" spans="1:16" s="12" customFormat="1" ht="12.75" x14ac:dyDescent="0.2">
      <c r="B1" s="13"/>
      <c r="C1" s="13"/>
      <c r="D1" s="14"/>
      <c r="G1" s="15"/>
      <c r="H1" s="15"/>
      <c r="I1" s="15"/>
      <c r="J1" s="15"/>
      <c r="M1" s="16"/>
      <c r="P1" s="16"/>
    </row>
    <row r="2" spans="1:16" s="12" customFormat="1" ht="12.75" x14ac:dyDescent="0.2">
      <c r="B2" s="13"/>
      <c r="C2" s="13"/>
      <c r="D2" s="14"/>
      <c r="G2" s="15"/>
      <c r="H2" s="15"/>
      <c r="I2" s="15"/>
      <c r="J2" s="15"/>
      <c r="K2" s="17"/>
      <c r="M2" s="16"/>
      <c r="P2" s="16"/>
    </row>
    <row r="3" spans="1:16" s="12" customFormat="1" ht="12.75" x14ac:dyDescent="0.2">
      <c r="B3" s="13"/>
      <c r="C3" s="13"/>
      <c r="D3" s="14"/>
      <c r="G3" s="15"/>
      <c r="H3" s="15"/>
      <c r="I3" s="15"/>
      <c r="J3" s="15"/>
      <c r="M3" s="16"/>
      <c r="P3" s="16"/>
    </row>
    <row r="4" spans="1:16" s="12" customFormat="1" ht="30" customHeight="1" x14ac:dyDescent="0.2">
      <c r="B4" s="13"/>
      <c r="C4" s="13"/>
      <c r="D4" s="14"/>
      <c r="G4" s="15"/>
      <c r="H4" s="15"/>
      <c r="I4" s="30"/>
      <c r="J4" s="81" t="s">
        <v>0</v>
      </c>
      <c r="K4" s="81"/>
      <c r="L4" s="81" t="s">
        <v>1</v>
      </c>
      <c r="M4" s="81"/>
      <c r="P4" s="16"/>
    </row>
    <row r="5" spans="1:16" s="12" customFormat="1" ht="12.75" x14ac:dyDescent="0.2">
      <c r="B5" s="13"/>
      <c r="C5" s="13"/>
      <c r="D5" s="14"/>
      <c r="G5" s="15"/>
      <c r="H5" s="15"/>
      <c r="J5" s="18" t="s">
        <v>2</v>
      </c>
      <c r="K5" s="31" t="s">
        <v>3</v>
      </c>
      <c r="L5" s="18" t="s">
        <v>4</v>
      </c>
      <c r="M5" s="19">
        <f>SUM('Kalkulator oferty'!$J$11:$J$304)</f>
        <v>0</v>
      </c>
      <c r="P5" s="16"/>
    </row>
    <row r="6" spans="1:16" s="12" customFormat="1" ht="12.75" x14ac:dyDescent="0.2">
      <c r="B6" s="13"/>
      <c r="C6" s="13"/>
      <c r="D6" s="14"/>
      <c r="G6" s="15"/>
      <c r="H6" s="15"/>
      <c r="J6" s="82" t="s">
        <v>5</v>
      </c>
      <c r="K6" s="32" t="s">
        <v>6</v>
      </c>
      <c r="L6" s="20" t="s">
        <v>7</v>
      </c>
      <c r="M6" s="21">
        <f>SUM('Kalkulator oferty'!$H$11:$H$304)</f>
        <v>0</v>
      </c>
      <c r="P6" s="16"/>
    </row>
    <row r="7" spans="1:16" s="12" customFormat="1" ht="12.75" x14ac:dyDescent="0.2">
      <c r="B7" s="13"/>
      <c r="C7" s="13"/>
      <c r="D7" s="14"/>
      <c r="G7" s="15"/>
      <c r="H7" s="15"/>
      <c r="J7" s="83"/>
      <c r="K7" s="33" t="s">
        <v>8</v>
      </c>
      <c r="L7" s="22" t="s">
        <v>9</v>
      </c>
      <c r="M7" s="23">
        <f>M6-M5</f>
        <v>0</v>
      </c>
      <c r="P7" s="16"/>
    </row>
    <row r="8" spans="1:16" s="12" customFormat="1" ht="6" customHeight="1" x14ac:dyDescent="0.2">
      <c r="B8" s="13"/>
      <c r="C8" s="13"/>
      <c r="D8" s="14"/>
      <c r="G8" s="15"/>
      <c r="H8" s="15"/>
      <c r="I8" s="15"/>
      <c r="J8" s="15"/>
      <c r="M8" s="16"/>
      <c r="P8" s="16"/>
    </row>
    <row r="9" spans="1:16" s="12" customFormat="1" ht="12.75" hidden="1" x14ac:dyDescent="0.2">
      <c r="B9" s="13"/>
      <c r="C9" s="13"/>
      <c r="D9" s="14"/>
      <c r="G9" s="15"/>
      <c r="H9" s="15"/>
      <c r="I9" s="15"/>
      <c r="J9" s="15"/>
      <c r="M9" s="16"/>
      <c r="P9" s="16"/>
    </row>
    <row r="10" spans="1:16" s="24" customFormat="1" ht="30" customHeight="1" x14ac:dyDescent="0.25">
      <c r="A10" s="56" t="s">
        <v>10</v>
      </c>
      <c r="B10" s="57" t="s">
        <v>11</v>
      </c>
      <c r="C10" s="57" t="s">
        <v>12</v>
      </c>
      <c r="D10" s="58" t="s">
        <v>13</v>
      </c>
      <c r="E10" s="74" t="s">
        <v>14</v>
      </c>
      <c r="F10" s="59" t="s">
        <v>15</v>
      </c>
      <c r="G10" s="60" t="s">
        <v>16</v>
      </c>
      <c r="H10" s="60" t="s">
        <v>7</v>
      </c>
      <c r="I10" s="60" t="s">
        <v>17</v>
      </c>
      <c r="J10" s="60" t="s">
        <v>4</v>
      </c>
      <c r="K10" s="60" t="s">
        <v>18</v>
      </c>
      <c r="L10" s="79" t="s">
        <v>1461</v>
      </c>
      <c r="M10" s="80"/>
    </row>
    <row r="11" spans="1:16" ht="99.95" customHeight="1" x14ac:dyDescent="0.25">
      <c r="A11" s="61" t="str">
        <f>IF(C11="","",1)</f>
        <v/>
      </c>
      <c r="B11" s="71"/>
      <c r="C11" s="72"/>
      <c r="D11" s="62" t="str">
        <f>IF(C11="","",VLOOKUP(C11,Tabela3[],3,0))</f>
        <v/>
      </c>
      <c r="E11" s="75"/>
      <c r="F11" s="63" t="str">
        <f>IF(C11="","",VLOOKUP(C11,Tabela3[],5,0))</f>
        <v/>
      </c>
      <c r="G11" s="64" t="str">
        <f>IF(C11="","",VLOOKUP(C11,Tabela3[],4,0))</f>
        <v/>
      </c>
      <c r="H11" s="64" t="str">
        <f t="shared" ref="H11" si="0">IF(C11="","",PRODUCT(E11*G11))</f>
        <v/>
      </c>
      <c r="I11" s="64" t="str">
        <f>IF(C11="","",'Kalkulator oferty'!$G11/(1+'Kalkulator oferty'!$F11))</f>
        <v/>
      </c>
      <c r="J11" s="64" t="str">
        <f t="shared" ref="J11" si="1">IF(C11="","",PRODUCT(E11*I11))</f>
        <v/>
      </c>
      <c r="K11" s="65" t="str">
        <f>IF(C11="","",_xlfn.CONCAT(VLOOKUP(C11,Tabela3[],7,0)))</f>
        <v/>
      </c>
      <c r="L11" s="77"/>
      <c r="M11" s="78"/>
      <c r="P11" s="11"/>
    </row>
    <row r="12" spans="1:16" ht="99.95" customHeight="1" x14ac:dyDescent="0.25">
      <c r="A12" s="61" t="str">
        <f t="shared" ref="A12:A76" si="2">IF(C12="","",A11+1)</f>
        <v/>
      </c>
      <c r="B12" s="71"/>
      <c r="C12" s="72"/>
      <c r="D12" s="62" t="str">
        <f>IF(C12="","",VLOOKUP(C12,Tabela3[],3,0))</f>
        <v/>
      </c>
      <c r="E12" s="75"/>
      <c r="F12" s="63" t="str">
        <f>IF(C12="","",VLOOKUP(C12,Tabela3[],5,0))</f>
        <v/>
      </c>
      <c r="G12" s="64" t="str">
        <f>IF(C12="","",VLOOKUP(C12,Tabela3[],4,0))</f>
        <v/>
      </c>
      <c r="H12" s="64" t="str">
        <f t="shared" ref="H12:H75" si="3">IF(C12="","",PRODUCT(E12*G12))</f>
        <v/>
      </c>
      <c r="I12" s="64" t="str">
        <f>IF(C12="","",'Kalkulator oferty'!$G12/(1+'Kalkulator oferty'!$F12))</f>
        <v/>
      </c>
      <c r="J12" s="64" t="str">
        <f t="shared" ref="J12:J75" si="4">IF(C12="","",PRODUCT(E12*I12))</f>
        <v/>
      </c>
      <c r="K12" s="65" t="str">
        <f>IF(C12="","",_xlfn.CONCAT(VLOOKUP(C12,Tabela3[],7,0)))</f>
        <v/>
      </c>
      <c r="L12" s="77"/>
      <c r="M12" s="78"/>
      <c r="P12" s="11"/>
    </row>
    <row r="13" spans="1:16" ht="99.95" customHeight="1" x14ac:dyDescent="0.25">
      <c r="A13" s="61" t="str">
        <f t="shared" si="2"/>
        <v/>
      </c>
      <c r="B13" s="71"/>
      <c r="C13" s="72"/>
      <c r="D13" s="62" t="str">
        <f>IF(C13="","",VLOOKUP(C13,Tabela3[],3,0))</f>
        <v/>
      </c>
      <c r="E13" s="75"/>
      <c r="F13" s="63" t="str">
        <f>IF(C13="","",VLOOKUP(C13,Tabela3[],5,0))</f>
        <v/>
      </c>
      <c r="G13" s="64" t="str">
        <f>IF(C13="","",VLOOKUP(C13,Tabela3[],4,0))</f>
        <v/>
      </c>
      <c r="H13" s="64" t="str">
        <f t="shared" si="3"/>
        <v/>
      </c>
      <c r="I13" s="64" t="str">
        <f>IF(C13="","",'Kalkulator oferty'!$G13/(1+'Kalkulator oferty'!$F13))</f>
        <v/>
      </c>
      <c r="J13" s="64" t="str">
        <f t="shared" si="4"/>
        <v/>
      </c>
      <c r="K13" s="65" t="str">
        <f>IF(C13="","",_xlfn.CONCAT(VLOOKUP(C13,Tabela3[],7,0)))</f>
        <v/>
      </c>
      <c r="L13" s="77"/>
      <c r="M13" s="78"/>
      <c r="P13" s="11"/>
    </row>
    <row r="14" spans="1:16" ht="99.95" customHeight="1" x14ac:dyDescent="0.25">
      <c r="A14" s="61" t="str">
        <f t="shared" si="2"/>
        <v/>
      </c>
      <c r="B14" s="71"/>
      <c r="C14" s="72"/>
      <c r="D14" s="62" t="str">
        <f>IF(C14="","",VLOOKUP(C14,Tabela3[],3,0))</f>
        <v/>
      </c>
      <c r="E14" s="75"/>
      <c r="F14" s="63" t="str">
        <f>IF(C14="","",VLOOKUP(C14,Tabela3[],5,0))</f>
        <v/>
      </c>
      <c r="G14" s="64" t="str">
        <f>IF(C14="","",VLOOKUP(C14,Tabela3[],4,0))</f>
        <v/>
      </c>
      <c r="H14" s="64" t="str">
        <f t="shared" si="3"/>
        <v/>
      </c>
      <c r="I14" s="64" t="str">
        <f>IF(C14="","",'Kalkulator oferty'!$G14/(1+'Kalkulator oferty'!$F14))</f>
        <v/>
      </c>
      <c r="J14" s="64" t="str">
        <f t="shared" si="4"/>
        <v/>
      </c>
      <c r="K14" s="65" t="str">
        <f>IF(C14="","",_xlfn.CONCAT(VLOOKUP(C14,Tabela3[],7,0)))</f>
        <v/>
      </c>
      <c r="L14" s="77"/>
      <c r="M14" s="78"/>
      <c r="P14" s="11"/>
    </row>
    <row r="15" spans="1:16" ht="99.95" customHeight="1" x14ac:dyDescent="0.25">
      <c r="A15" s="61" t="str">
        <f t="shared" si="2"/>
        <v/>
      </c>
      <c r="B15" s="71"/>
      <c r="C15" s="72"/>
      <c r="D15" s="62" t="str">
        <f>IF(C15="","",VLOOKUP(C15,Tabela3[],3,0))</f>
        <v/>
      </c>
      <c r="E15" s="75"/>
      <c r="F15" s="63" t="str">
        <f>IF(C15="","",VLOOKUP(C15,Tabela3[],5,0))</f>
        <v/>
      </c>
      <c r="G15" s="64" t="str">
        <f>IF(C15="","",VLOOKUP(C15,Tabela3[],4,0))</f>
        <v/>
      </c>
      <c r="H15" s="64" t="str">
        <f t="shared" si="3"/>
        <v/>
      </c>
      <c r="I15" s="64" t="str">
        <f>IF(C15="","",'Kalkulator oferty'!$G15/(1+'Kalkulator oferty'!$F15))</f>
        <v/>
      </c>
      <c r="J15" s="64" t="str">
        <f t="shared" si="4"/>
        <v/>
      </c>
      <c r="K15" s="65" t="str">
        <f>IF(C15="","",_xlfn.CONCAT(VLOOKUP(C15,Tabela3[],7,0)))</f>
        <v/>
      </c>
      <c r="L15" s="77"/>
      <c r="M15" s="78"/>
      <c r="P15" s="11"/>
    </row>
    <row r="16" spans="1:16" ht="99.95" customHeight="1" x14ac:dyDescent="0.25">
      <c r="A16" s="61" t="str">
        <f t="shared" si="2"/>
        <v/>
      </c>
      <c r="B16" s="71"/>
      <c r="C16" s="72"/>
      <c r="D16" s="62" t="str">
        <f>IF(C16="","",VLOOKUP(C16,Tabela3[],3,0))</f>
        <v/>
      </c>
      <c r="E16" s="75"/>
      <c r="F16" s="63" t="str">
        <f>IF(C16="","",VLOOKUP(C16,Tabela3[],5,0))</f>
        <v/>
      </c>
      <c r="G16" s="64" t="str">
        <f>IF(C16="","",VLOOKUP(C16,Tabela3[],4,0))</f>
        <v/>
      </c>
      <c r="H16" s="64" t="str">
        <f t="shared" si="3"/>
        <v/>
      </c>
      <c r="I16" s="64" t="str">
        <f>IF(C16="","",'Kalkulator oferty'!$G16/(1+'Kalkulator oferty'!$F16))</f>
        <v/>
      </c>
      <c r="J16" s="64" t="str">
        <f t="shared" si="4"/>
        <v/>
      </c>
      <c r="K16" s="65" t="str">
        <f>IF(C16="","",_xlfn.CONCAT(VLOOKUP(C16,Tabela3[],7,0)))</f>
        <v/>
      </c>
      <c r="L16" s="77"/>
      <c r="M16" s="78"/>
      <c r="P16" s="11"/>
    </row>
    <row r="17" spans="1:16" ht="99.95" customHeight="1" x14ac:dyDescent="0.25">
      <c r="A17" s="61" t="str">
        <f t="shared" si="2"/>
        <v/>
      </c>
      <c r="B17" s="71"/>
      <c r="C17" s="72"/>
      <c r="D17" s="62" t="str">
        <f>IF(C17="","",VLOOKUP(C17,Tabela3[],3,0))</f>
        <v/>
      </c>
      <c r="E17" s="75"/>
      <c r="F17" s="63" t="str">
        <f>IF(C17="","",VLOOKUP(C17,Tabela3[],5,0))</f>
        <v/>
      </c>
      <c r="G17" s="64" t="str">
        <f>IF(C17="","",VLOOKUP(C17,Tabela3[],4,0))</f>
        <v/>
      </c>
      <c r="H17" s="64" t="str">
        <f t="shared" si="3"/>
        <v/>
      </c>
      <c r="I17" s="64" t="str">
        <f>IF(C17="","",'Kalkulator oferty'!$G17/(1+'Kalkulator oferty'!$F17))</f>
        <v/>
      </c>
      <c r="J17" s="64" t="str">
        <f t="shared" si="4"/>
        <v/>
      </c>
      <c r="K17" s="65" t="str">
        <f>IF(C17="","",_xlfn.CONCAT(VLOOKUP(C17,Tabela3[],7,0)))</f>
        <v/>
      </c>
      <c r="L17" s="77"/>
      <c r="M17" s="78"/>
      <c r="P17" s="11"/>
    </row>
    <row r="18" spans="1:16" ht="99.95" customHeight="1" x14ac:dyDescent="0.25">
      <c r="A18" s="61" t="str">
        <f t="shared" si="2"/>
        <v/>
      </c>
      <c r="B18" s="71"/>
      <c r="C18" s="72"/>
      <c r="D18" s="62" t="str">
        <f>IF(C18="","",VLOOKUP(C18,Tabela3[],3,0))</f>
        <v/>
      </c>
      <c r="E18" s="75"/>
      <c r="F18" s="63" t="str">
        <f>IF(C18="","",VLOOKUP(C18,Tabela3[],5,0))</f>
        <v/>
      </c>
      <c r="G18" s="64" t="str">
        <f>IF(C18="","",VLOOKUP(C18,Tabela3[],4,0))</f>
        <v/>
      </c>
      <c r="H18" s="64" t="str">
        <f t="shared" si="3"/>
        <v/>
      </c>
      <c r="I18" s="64" t="str">
        <f>IF(C18="","",'Kalkulator oferty'!$G18/(1+'Kalkulator oferty'!$F18))</f>
        <v/>
      </c>
      <c r="J18" s="64" t="str">
        <f t="shared" si="4"/>
        <v/>
      </c>
      <c r="K18" s="65" t="str">
        <f>IF(C18="","",_xlfn.CONCAT(VLOOKUP(C18,Tabela3[],7,0)))</f>
        <v/>
      </c>
      <c r="L18" s="77"/>
      <c r="M18" s="78"/>
      <c r="P18" s="11"/>
    </row>
    <row r="19" spans="1:16" ht="99.95" customHeight="1" x14ac:dyDescent="0.25">
      <c r="A19" s="61" t="str">
        <f t="shared" si="2"/>
        <v/>
      </c>
      <c r="B19" s="71"/>
      <c r="C19" s="72"/>
      <c r="D19" s="62" t="str">
        <f>IF(C19="","",VLOOKUP(C19,Tabela3[],3,0))</f>
        <v/>
      </c>
      <c r="E19" s="75"/>
      <c r="F19" s="63" t="str">
        <f>IF(C19="","",VLOOKUP(C19,Tabela3[],5,0))</f>
        <v/>
      </c>
      <c r="G19" s="64" t="str">
        <f>IF(C19="","",VLOOKUP(C19,Tabela3[],4,0))</f>
        <v/>
      </c>
      <c r="H19" s="64" t="str">
        <f t="shared" si="3"/>
        <v/>
      </c>
      <c r="I19" s="64" t="str">
        <f>IF(C19="","",'Kalkulator oferty'!$G19/(1+'Kalkulator oferty'!$F19))</f>
        <v/>
      </c>
      <c r="J19" s="64" t="str">
        <f t="shared" si="4"/>
        <v/>
      </c>
      <c r="K19" s="65" t="str">
        <f>IF(C19="","",_xlfn.CONCAT(VLOOKUP(C19,Tabela3[],7,0)))</f>
        <v/>
      </c>
      <c r="L19" s="77"/>
      <c r="M19" s="78"/>
      <c r="P19" s="11"/>
    </row>
    <row r="20" spans="1:16" ht="99.95" customHeight="1" x14ac:dyDescent="0.25">
      <c r="A20" s="61" t="str">
        <f t="shared" si="2"/>
        <v/>
      </c>
      <c r="B20" s="71"/>
      <c r="C20" s="72"/>
      <c r="D20" s="62" t="str">
        <f>IF(C20="","",VLOOKUP(C20,Tabela3[],3,0))</f>
        <v/>
      </c>
      <c r="E20" s="75"/>
      <c r="F20" s="63" t="str">
        <f>IF(C20="","",VLOOKUP(C20,Tabela3[],5,0))</f>
        <v/>
      </c>
      <c r="G20" s="64" t="str">
        <f>IF(C20="","",VLOOKUP(C20,Tabela3[],4,0))</f>
        <v/>
      </c>
      <c r="H20" s="64" t="str">
        <f t="shared" si="3"/>
        <v/>
      </c>
      <c r="I20" s="64" t="str">
        <f>IF(C20="","",'Kalkulator oferty'!$G20/(1+'Kalkulator oferty'!$F20))</f>
        <v/>
      </c>
      <c r="J20" s="64" t="str">
        <f t="shared" si="4"/>
        <v/>
      </c>
      <c r="K20" s="65" t="str">
        <f>IF(C20="","",_xlfn.CONCAT(VLOOKUP(C20,Tabela3[],7,0)))</f>
        <v/>
      </c>
      <c r="L20" s="77"/>
      <c r="M20" s="78"/>
      <c r="P20" s="11"/>
    </row>
    <row r="21" spans="1:16" ht="99.95" customHeight="1" x14ac:dyDescent="0.25">
      <c r="A21" s="61" t="str">
        <f t="shared" si="2"/>
        <v/>
      </c>
      <c r="B21" s="71"/>
      <c r="C21" s="72"/>
      <c r="D21" s="62" t="str">
        <f>IF(C21="","",VLOOKUP(C21,Tabela3[],3,0))</f>
        <v/>
      </c>
      <c r="E21" s="75"/>
      <c r="F21" s="63" t="str">
        <f>IF(C21="","",VLOOKUP(C21,Tabela3[],5,0))</f>
        <v/>
      </c>
      <c r="G21" s="64" t="str">
        <f>IF(C21="","",VLOOKUP(C21,Tabela3[],4,0))</f>
        <v/>
      </c>
      <c r="H21" s="64" t="str">
        <f t="shared" si="3"/>
        <v/>
      </c>
      <c r="I21" s="64" t="str">
        <f>IF(C21="","",'Kalkulator oferty'!$G21/(1+'Kalkulator oferty'!$F21))</f>
        <v/>
      </c>
      <c r="J21" s="64" t="str">
        <f t="shared" si="4"/>
        <v/>
      </c>
      <c r="K21" s="65" t="str">
        <f>IF(C21="","",_xlfn.CONCAT(VLOOKUP(C21,Tabela3[],7,0)))</f>
        <v/>
      </c>
      <c r="L21" s="77"/>
      <c r="M21" s="78"/>
      <c r="P21" s="11"/>
    </row>
    <row r="22" spans="1:16" ht="99.95" customHeight="1" x14ac:dyDescent="0.25">
      <c r="A22" s="61" t="str">
        <f t="shared" si="2"/>
        <v/>
      </c>
      <c r="B22" s="71"/>
      <c r="C22" s="72"/>
      <c r="D22" s="62" t="str">
        <f>IF(C22="","",VLOOKUP(C22,Tabela3[],3,0))</f>
        <v/>
      </c>
      <c r="E22" s="75"/>
      <c r="F22" s="63" t="str">
        <f>IF(C22="","",VLOOKUP(C22,Tabela3[],5,0))</f>
        <v/>
      </c>
      <c r="G22" s="64" t="str">
        <f>IF(C22="","",VLOOKUP(C22,Tabela3[],4,0))</f>
        <v/>
      </c>
      <c r="H22" s="64" t="str">
        <f t="shared" si="3"/>
        <v/>
      </c>
      <c r="I22" s="64" t="str">
        <f>IF(C22="","",'Kalkulator oferty'!$G22/(1+'Kalkulator oferty'!$F22))</f>
        <v/>
      </c>
      <c r="J22" s="64" t="str">
        <f t="shared" si="4"/>
        <v/>
      </c>
      <c r="K22" s="65" t="str">
        <f>IF(C22="","",_xlfn.CONCAT(VLOOKUP(C22,Tabela3[],7,0)))</f>
        <v/>
      </c>
      <c r="L22" s="77"/>
      <c r="M22" s="78"/>
      <c r="P22" s="11"/>
    </row>
    <row r="23" spans="1:16" ht="99.95" customHeight="1" x14ac:dyDescent="0.25">
      <c r="A23" s="61" t="str">
        <f t="shared" si="2"/>
        <v/>
      </c>
      <c r="B23" s="71"/>
      <c r="C23" s="72"/>
      <c r="D23" s="62" t="str">
        <f>IF(C23="","",VLOOKUP(C23,Tabela3[],3,0))</f>
        <v/>
      </c>
      <c r="E23" s="75"/>
      <c r="F23" s="63" t="str">
        <f>IF(C23="","",VLOOKUP(C23,Tabela3[],5,0))</f>
        <v/>
      </c>
      <c r="G23" s="64" t="str">
        <f>IF(C23="","",VLOOKUP(C23,Tabela3[],4,0))</f>
        <v/>
      </c>
      <c r="H23" s="64" t="str">
        <f t="shared" si="3"/>
        <v/>
      </c>
      <c r="I23" s="64" t="str">
        <f>IF(C23="","",'Kalkulator oferty'!$G23/(1+'Kalkulator oferty'!$F23))</f>
        <v/>
      </c>
      <c r="J23" s="64" t="str">
        <f t="shared" si="4"/>
        <v/>
      </c>
      <c r="K23" s="65" t="str">
        <f>IF(C23="","",_xlfn.CONCAT(VLOOKUP(C23,Tabela3[],7,0)))</f>
        <v/>
      </c>
      <c r="L23" s="77"/>
      <c r="M23" s="78"/>
      <c r="P23" s="11"/>
    </row>
    <row r="24" spans="1:16" ht="99.95" customHeight="1" x14ac:dyDescent="0.25">
      <c r="A24" s="61" t="str">
        <f t="shared" si="2"/>
        <v/>
      </c>
      <c r="B24" s="71"/>
      <c r="C24" s="72"/>
      <c r="D24" s="62" t="str">
        <f>IF(C24="","",VLOOKUP(C24,Tabela3[],3,0))</f>
        <v/>
      </c>
      <c r="E24" s="75"/>
      <c r="F24" s="63" t="str">
        <f>IF(C24="","",VLOOKUP(C24,Tabela3[],5,0))</f>
        <v/>
      </c>
      <c r="G24" s="64" t="str">
        <f>IF(C24="","",VLOOKUP(C24,Tabela3[],4,0))</f>
        <v/>
      </c>
      <c r="H24" s="64" t="str">
        <f t="shared" si="3"/>
        <v/>
      </c>
      <c r="I24" s="64" t="str">
        <f>IF(C24="","",'Kalkulator oferty'!$G24/(1+'Kalkulator oferty'!$F24))</f>
        <v/>
      </c>
      <c r="J24" s="64" t="str">
        <f t="shared" si="4"/>
        <v/>
      </c>
      <c r="K24" s="65" t="str">
        <f>IF(C24="","",_xlfn.CONCAT(VLOOKUP(C24,Tabela3[],7,0)))</f>
        <v/>
      </c>
      <c r="L24" s="77"/>
      <c r="M24" s="78"/>
      <c r="P24" s="11"/>
    </row>
    <row r="25" spans="1:16" ht="99.95" customHeight="1" x14ac:dyDescent="0.25">
      <c r="A25" s="61" t="str">
        <f t="shared" si="2"/>
        <v/>
      </c>
      <c r="B25" s="71"/>
      <c r="C25" s="72"/>
      <c r="D25" s="62" t="str">
        <f>IF(C25="","",VLOOKUP(C25,Tabela3[],3,0))</f>
        <v/>
      </c>
      <c r="E25" s="75"/>
      <c r="F25" s="63" t="str">
        <f>IF(C25="","",VLOOKUP(C25,Tabela3[],5,0))</f>
        <v/>
      </c>
      <c r="G25" s="64" t="str">
        <f>IF(C25="","",VLOOKUP(C25,Tabela3[],4,0))</f>
        <v/>
      </c>
      <c r="H25" s="64" t="str">
        <f t="shared" si="3"/>
        <v/>
      </c>
      <c r="I25" s="64" t="str">
        <f>IF(C25="","",'Kalkulator oferty'!$G25/(1+'Kalkulator oferty'!$F25))</f>
        <v/>
      </c>
      <c r="J25" s="64" t="str">
        <f t="shared" si="4"/>
        <v/>
      </c>
      <c r="K25" s="65" t="str">
        <f>IF(C25="","",_xlfn.CONCAT(VLOOKUP(C25,Tabela3[],7,0)))</f>
        <v/>
      </c>
      <c r="L25" s="77"/>
      <c r="M25" s="78"/>
      <c r="P25" s="11"/>
    </row>
    <row r="26" spans="1:16" ht="99.95" customHeight="1" x14ac:dyDescent="0.25">
      <c r="A26" s="61" t="str">
        <f t="shared" si="2"/>
        <v/>
      </c>
      <c r="B26" s="71"/>
      <c r="C26" s="72"/>
      <c r="D26" s="62" t="str">
        <f>IF(C26="","",VLOOKUP(C26,Tabela3[],3,0))</f>
        <v/>
      </c>
      <c r="E26" s="75"/>
      <c r="F26" s="63" t="str">
        <f>IF(C26="","",VLOOKUP(C26,Tabela3[],5,0))</f>
        <v/>
      </c>
      <c r="G26" s="64" t="str">
        <f>IF(C26="","",VLOOKUP(C26,Tabela3[],4,0))</f>
        <v/>
      </c>
      <c r="H26" s="64" t="str">
        <f t="shared" si="3"/>
        <v/>
      </c>
      <c r="I26" s="64" t="str">
        <f>IF(C26="","",'Kalkulator oferty'!$G26/(1+'Kalkulator oferty'!$F26))</f>
        <v/>
      </c>
      <c r="J26" s="64" t="str">
        <f t="shared" si="4"/>
        <v/>
      </c>
      <c r="K26" s="65" t="str">
        <f>IF(C26="","",_xlfn.CONCAT(VLOOKUP(C26,Tabela3[],7,0)))</f>
        <v/>
      </c>
      <c r="L26" s="77"/>
      <c r="M26" s="78"/>
      <c r="P26" s="11"/>
    </row>
    <row r="27" spans="1:16" ht="99.95" customHeight="1" x14ac:dyDescent="0.25">
      <c r="A27" s="61" t="str">
        <f t="shared" si="2"/>
        <v/>
      </c>
      <c r="B27" s="71"/>
      <c r="C27" s="72"/>
      <c r="D27" s="62" t="str">
        <f>IF(C27="","",VLOOKUP(C27,Tabela3[],3,0))</f>
        <v/>
      </c>
      <c r="E27" s="75"/>
      <c r="F27" s="63" t="str">
        <f>IF(C27="","",VLOOKUP(C27,Tabela3[],5,0))</f>
        <v/>
      </c>
      <c r="G27" s="64" t="str">
        <f>IF(C27="","",VLOOKUP(C27,Tabela3[],4,0))</f>
        <v/>
      </c>
      <c r="H27" s="64" t="str">
        <f t="shared" si="3"/>
        <v/>
      </c>
      <c r="I27" s="64" t="str">
        <f>IF(C27="","",'Kalkulator oferty'!$G27/(1+'Kalkulator oferty'!$F27))</f>
        <v/>
      </c>
      <c r="J27" s="64" t="str">
        <f t="shared" si="4"/>
        <v/>
      </c>
      <c r="K27" s="65" t="str">
        <f>IF(C27="","",_xlfn.CONCAT(VLOOKUP(C27,Tabela3[],7,0)))</f>
        <v/>
      </c>
      <c r="L27" s="77"/>
      <c r="M27" s="78"/>
      <c r="P27" s="11"/>
    </row>
    <row r="28" spans="1:16" ht="99.95" customHeight="1" x14ac:dyDescent="0.25">
      <c r="A28" s="61" t="str">
        <f t="shared" si="2"/>
        <v/>
      </c>
      <c r="B28" s="71"/>
      <c r="C28" s="72"/>
      <c r="D28" s="62" t="str">
        <f>IF(C28="","",VLOOKUP(C28,Tabela3[],3,0))</f>
        <v/>
      </c>
      <c r="E28" s="75"/>
      <c r="F28" s="63" t="str">
        <f>IF(C28="","",VLOOKUP(C28,Tabela3[],5,0))</f>
        <v/>
      </c>
      <c r="G28" s="64" t="str">
        <f>IF(C28="","",VLOOKUP(C28,Tabela3[],4,0))</f>
        <v/>
      </c>
      <c r="H28" s="64" t="str">
        <f t="shared" si="3"/>
        <v/>
      </c>
      <c r="I28" s="64" t="str">
        <f>IF(C28="","",'Kalkulator oferty'!$G28/(1+'Kalkulator oferty'!$F28))</f>
        <v/>
      </c>
      <c r="J28" s="64" t="str">
        <f t="shared" si="4"/>
        <v/>
      </c>
      <c r="K28" s="65" t="str">
        <f>IF(C28="","",_xlfn.CONCAT(VLOOKUP(C28,Tabela3[],7,0)))</f>
        <v/>
      </c>
      <c r="L28" s="77"/>
      <c r="M28" s="78"/>
      <c r="P28" s="11"/>
    </row>
    <row r="29" spans="1:16" ht="99.95" customHeight="1" x14ac:dyDescent="0.25">
      <c r="A29" s="61" t="str">
        <f t="shared" si="2"/>
        <v/>
      </c>
      <c r="B29" s="71"/>
      <c r="C29" s="72"/>
      <c r="D29" s="62" t="str">
        <f>IF(C29="","",VLOOKUP(C29,Tabela3[],3,0))</f>
        <v/>
      </c>
      <c r="E29" s="75"/>
      <c r="F29" s="63" t="str">
        <f>IF(C29="","",VLOOKUP(C29,Tabela3[],5,0))</f>
        <v/>
      </c>
      <c r="G29" s="64" t="str">
        <f>IF(C29="","",VLOOKUP(C29,Tabela3[],4,0))</f>
        <v/>
      </c>
      <c r="H29" s="64" t="str">
        <f t="shared" si="3"/>
        <v/>
      </c>
      <c r="I29" s="64" t="str">
        <f>IF(C29="","",'Kalkulator oferty'!$G29/(1+'Kalkulator oferty'!$F29))</f>
        <v/>
      </c>
      <c r="J29" s="64" t="str">
        <f t="shared" si="4"/>
        <v/>
      </c>
      <c r="K29" s="65" t="str">
        <f>IF(C29="","",_xlfn.CONCAT(VLOOKUP(C29,Tabela3[],7,0)))</f>
        <v/>
      </c>
      <c r="L29" s="77"/>
      <c r="M29" s="78"/>
      <c r="P29" s="11"/>
    </row>
    <row r="30" spans="1:16" ht="99.95" customHeight="1" x14ac:dyDescent="0.25">
      <c r="A30" s="61" t="str">
        <f t="shared" si="2"/>
        <v/>
      </c>
      <c r="B30" s="71"/>
      <c r="C30" s="72"/>
      <c r="D30" s="62" t="str">
        <f>IF(C30="","",VLOOKUP(C30,Tabela3[],3,0))</f>
        <v/>
      </c>
      <c r="E30" s="75"/>
      <c r="F30" s="63" t="str">
        <f>IF(C30="","",VLOOKUP(C30,Tabela3[],5,0))</f>
        <v/>
      </c>
      <c r="G30" s="64" t="str">
        <f>IF(C30="","",VLOOKUP(C30,Tabela3[],4,0))</f>
        <v/>
      </c>
      <c r="H30" s="64" t="str">
        <f t="shared" si="3"/>
        <v/>
      </c>
      <c r="I30" s="64" t="str">
        <f>IF(C30="","",'Kalkulator oferty'!$G30/(1+'Kalkulator oferty'!$F30))</f>
        <v/>
      </c>
      <c r="J30" s="64" t="str">
        <f t="shared" si="4"/>
        <v/>
      </c>
      <c r="K30" s="65" t="str">
        <f>IF(C30="","",_xlfn.CONCAT(VLOOKUP(C30,Tabela3[],7,0)))</f>
        <v/>
      </c>
      <c r="L30" s="77"/>
      <c r="M30" s="78"/>
      <c r="P30" s="11"/>
    </row>
    <row r="31" spans="1:16" ht="99.95" customHeight="1" x14ac:dyDescent="0.25">
      <c r="A31" s="61" t="str">
        <f t="shared" si="2"/>
        <v/>
      </c>
      <c r="B31" s="71"/>
      <c r="C31" s="72"/>
      <c r="D31" s="62" t="str">
        <f>IF(C31="","",VLOOKUP(C31,Tabela3[],3,0))</f>
        <v/>
      </c>
      <c r="E31" s="75"/>
      <c r="F31" s="63" t="str">
        <f>IF(C31="","",VLOOKUP(C31,Tabela3[],5,0))</f>
        <v/>
      </c>
      <c r="G31" s="64" t="str">
        <f>IF(C31="","",VLOOKUP(C31,Tabela3[],4,0))</f>
        <v/>
      </c>
      <c r="H31" s="64" t="str">
        <f t="shared" si="3"/>
        <v/>
      </c>
      <c r="I31" s="64" t="str">
        <f>IF(C31="","",'Kalkulator oferty'!$G31/(1+'Kalkulator oferty'!$F31))</f>
        <v/>
      </c>
      <c r="J31" s="64" t="str">
        <f t="shared" si="4"/>
        <v/>
      </c>
      <c r="K31" s="65" t="str">
        <f>IF(C31="","",_xlfn.CONCAT(VLOOKUP(C31,Tabela3[],7,0)))</f>
        <v/>
      </c>
      <c r="L31" s="77"/>
      <c r="M31" s="78"/>
      <c r="P31" s="11"/>
    </row>
    <row r="32" spans="1:16" ht="99.95" customHeight="1" x14ac:dyDescent="0.25">
      <c r="A32" s="61" t="str">
        <f t="shared" si="2"/>
        <v/>
      </c>
      <c r="B32" s="71"/>
      <c r="C32" s="72"/>
      <c r="D32" s="62" t="str">
        <f>IF(C32="","",VLOOKUP(C32,Tabela3[],3,0))</f>
        <v/>
      </c>
      <c r="E32" s="75"/>
      <c r="F32" s="63" t="str">
        <f>IF(C32="","",VLOOKUP(C32,Tabela3[],5,0))</f>
        <v/>
      </c>
      <c r="G32" s="64" t="str">
        <f>IF(C32="","",VLOOKUP(C32,Tabela3[],4,0))</f>
        <v/>
      </c>
      <c r="H32" s="64" t="str">
        <f t="shared" si="3"/>
        <v/>
      </c>
      <c r="I32" s="64" t="str">
        <f>IF(C32="","",'Kalkulator oferty'!$G32/(1+'Kalkulator oferty'!$F32))</f>
        <v/>
      </c>
      <c r="J32" s="64" t="str">
        <f t="shared" si="4"/>
        <v/>
      </c>
      <c r="K32" s="65" t="str">
        <f>IF(C32="","",_xlfn.CONCAT(VLOOKUP(C32,Tabela3[],7,0)))</f>
        <v/>
      </c>
      <c r="L32" s="77"/>
      <c r="M32" s="78"/>
      <c r="P32" s="11"/>
    </row>
    <row r="33" spans="1:16" ht="99.95" customHeight="1" x14ac:dyDescent="0.25">
      <c r="A33" s="61" t="str">
        <f t="shared" si="2"/>
        <v/>
      </c>
      <c r="B33" s="71"/>
      <c r="C33" s="72"/>
      <c r="D33" s="62" t="str">
        <f>IF(C33="","",VLOOKUP(C33,Tabela3[],3,0))</f>
        <v/>
      </c>
      <c r="E33" s="75"/>
      <c r="F33" s="63" t="str">
        <f>IF(C33="","",VLOOKUP(C33,Tabela3[],5,0))</f>
        <v/>
      </c>
      <c r="G33" s="64" t="str">
        <f>IF(C33="","",VLOOKUP(C33,Tabela3[],4,0))</f>
        <v/>
      </c>
      <c r="H33" s="64" t="str">
        <f t="shared" si="3"/>
        <v/>
      </c>
      <c r="I33" s="64" t="str">
        <f>IF(C33="","",'Kalkulator oferty'!$G33/(1+'Kalkulator oferty'!$F33))</f>
        <v/>
      </c>
      <c r="J33" s="64" t="str">
        <f t="shared" si="4"/>
        <v/>
      </c>
      <c r="K33" s="65" t="str">
        <f>IF(C33="","",_xlfn.CONCAT(VLOOKUP(C33,Tabela3[],7,0)))</f>
        <v/>
      </c>
      <c r="L33" s="77"/>
      <c r="M33" s="78"/>
      <c r="P33" s="11"/>
    </row>
    <row r="34" spans="1:16" ht="99.95" customHeight="1" x14ac:dyDescent="0.25">
      <c r="A34" s="61" t="str">
        <f t="shared" si="2"/>
        <v/>
      </c>
      <c r="B34" s="71"/>
      <c r="C34" s="72"/>
      <c r="D34" s="62" t="str">
        <f>IF(C34="","",VLOOKUP(C34,Tabela3[],3,0))</f>
        <v/>
      </c>
      <c r="E34" s="75"/>
      <c r="F34" s="63" t="str">
        <f>IF(C34="","",VLOOKUP(C34,Tabela3[],5,0))</f>
        <v/>
      </c>
      <c r="G34" s="64" t="str">
        <f>IF(C34="","",VLOOKUP(C34,Tabela3[],4,0))</f>
        <v/>
      </c>
      <c r="H34" s="64" t="str">
        <f t="shared" si="3"/>
        <v/>
      </c>
      <c r="I34" s="64" t="str">
        <f>IF(C34="","",'Kalkulator oferty'!$G34/(1+'Kalkulator oferty'!$F34))</f>
        <v/>
      </c>
      <c r="J34" s="64" t="str">
        <f t="shared" si="4"/>
        <v/>
      </c>
      <c r="K34" s="65" t="str">
        <f>IF(C34="","",_xlfn.CONCAT(VLOOKUP(C34,Tabela3[],7,0)))</f>
        <v/>
      </c>
      <c r="L34" s="77"/>
      <c r="M34" s="78"/>
      <c r="P34" s="11"/>
    </row>
    <row r="35" spans="1:16" ht="99.95" customHeight="1" x14ac:dyDescent="0.25">
      <c r="A35" s="61" t="str">
        <f t="shared" si="2"/>
        <v/>
      </c>
      <c r="B35" s="71"/>
      <c r="C35" s="72"/>
      <c r="D35" s="62" t="str">
        <f>IF(C35="","",VLOOKUP(C35,Tabela3[],3,0))</f>
        <v/>
      </c>
      <c r="E35" s="75"/>
      <c r="F35" s="63" t="str">
        <f>IF(C35="","",VLOOKUP(C35,Tabela3[],5,0))</f>
        <v/>
      </c>
      <c r="G35" s="64" t="str">
        <f>IF(C35="","",VLOOKUP(C35,Tabela3[],4,0))</f>
        <v/>
      </c>
      <c r="H35" s="64" t="str">
        <f t="shared" si="3"/>
        <v/>
      </c>
      <c r="I35" s="64" t="str">
        <f>IF(C35="","",'Kalkulator oferty'!$G35/(1+'Kalkulator oferty'!$F35))</f>
        <v/>
      </c>
      <c r="J35" s="64" t="str">
        <f t="shared" si="4"/>
        <v/>
      </c>
      <c r="K35" s="65" t="str">
        <f>IF(C35="","",_xlfn.CONCAT(VLOOKUP(C35,Tabela3[],7,0)))</f>
        <v/>
      </c>
      <c r="L35" s="77"/>
      <c r="M35" s="78"/>
      <c r="P35" s="11"/>
    </row>
    <row r="36" spans="1:16" ht="99.95" customHeight="1" x14ac:dyDescent="0.25">
      <c r="A36" s="61" t="str">
        <f t="shared" si="2"/>
        <v/>
      </c>
      <c r="B36" s="71"/>
      <c r="C36" s="72"/>
      <c r="D36" s="62" t="str">
        <f>IF(C36="","",VLOOKUP(C36,Tabela3[],3,0))</f>
        <v/>
      </c>
      <c r="E36" s="75"/>
      <c r="F36" s="63" t="str">
        <f>IF(C36="","",VLOOKUP(C36,Tabela3[],5,0))</f>
        <v/>
      </c>
      <c r="G36" s="64" t="str">
        <f>IF(C36="","",VLOOKUP(C36,Tabela3[],4,0))</f>
        <v/>
      </c>
      <c r="H36" s="64" t="str">
        <f t="shared" si="3"/>
        <v/>
      </c>
      <c r="I36" s="64" t="str">
        <f>IF(C36="","",'Kalkulator oferty'!$G36/(1+'Kalkulator oferty'!$F36))</f>
        <v/>
      </c>
      <c r="J36" s="64" t="str">
        <f t="shared" si="4"/>
        <v/>
      </c>
      <c r="K36" s="65" t="str">
        <f>IF(C36="","",_xlfn.CONCAT(VLOOKUP(C36,Tabela3[],7,0)))</f>
        <v/>
      </c>
      <c r="L36" s="77"/>
      <c r="M36" s="78"/>
      <c r="P36" s="11"/>
    </row>
    <row r="37" spans="1:16" ht="99.95" customHeight="1" x14ac:dyDescent="0.25">
      <c r="A37" s="61" t="str">
        <f t="shared" si="2"/>
        <v/>
      </c>
      <c r="B37" s="71"/>
      <c r="C37" s="72"/>
      <c r="D37" s="62" t="str">
        <f>IF(C37="","",VLOOKUP(C37,Tabela3[],3,0))</f>
        <v/>
      </c>
      <c r="E37" s="75"/>
      <c r="F37" s="63" t="str">
        <f>IF(C37="","",VLOOKUP(C37,Tabela3[],5,0))</f>
        <v/>
      </c>
      <c r="G37" s="64" t="str">
        <f>IF(C37="","",VLOOKUP(C37,Tabela3[],4,0))</f>
        <v/>
      </c>
      <c r="H37" s="64" t="str">
        <f t="shared" si="3"/>
        <v/>
      </c>
      <c r="I37" s="64" t="str">
        <f>IF(C37="","",'Kalkulator oferty'!$G37/(1+'Kalkulator oferty'!$F37))</f>
        <v/>
      </c>
      <c r="J37" s="64" t="str">
        <f t="shared" si="4"/>
        <v/>
      </c>
      <c r="K37" s="65" t="str">
        <f>IF(C37="","",_xlfn.CONCAT(VLOOKUP(C37,Tabela3[],7,0)))</f>
        <v/>
      </c>
      <c r="L37" s="77"/>
      <c r="M37" s="78"/>
      <c r="P37" s="11"/>
    </row>
    <row r="38" spans="1:16" ht="99.95" customHeight="1" x14ac:dyDescent="0.25">
      <c r="A38" s="61" t="str">
        <f t="shared" si="2"/>
        <v/>
      </c>
      <c r="B38" s="71"/>
      <c r="C38" s="72"/>
      <c r="D38" s="62" t="str">
        <f>IF(C38="","",VLOOKUP(C38,Tabela3[],3,0))</f>
        <v/>
      </c>
      <c r="E38" s="75"/>
      <c r="F38" s="63" t="str">
        <f>IF(C38="","",VLOOKUP(C38,Tabela3[],5,0))</f>
        <v/>
      </c>
      <c r="G38" s="64" t="str">
        <f>IF(C38="","",VLOOKUP(C38,Tabela3[],4,0))</f>
        <v/>
      </c>
      <c r="H38" s="64" t="str">
        <f t="shared" si="3"/>
        <v/>
      </c>
      <c r="I38" s="64" t="str">
        <f>IF(C38="","",'Kalkulator oferty'!$G38/(1+'Kalkulator oferty'!$F38))</f>
        <v/>
      </c>
      <c r="J38" s="64" t="str">
        <f t="shared" si="4"/>
        <v/>
      </c>
      <c r="K38" s="65" t="str">
        <f>IF(C38="","",_xlfn.CONCAT(VLOOKUP(C38,Tabela3[],7,0)))</f>
        <v/>
      </c>
      <c r="L38" s="77"/>
      <c r="M38" s="78"/>
      <c r="P38" s="11"/>
    </row>
    <row r="39" spans="1:16" ht="99.95" customHeight="1" x14ac:dyDescent="0.25">
      <c r="A39" s="61" t="str">
        <f t="shared" si="2"/>
        <v/>
      </c>
      <c r="B39" s="71"/>
      <c r="C39" s="72"/>
      <c r="D39" s="62" t="str">
        <f>IF(C39="","",VLOOKUP(C39,Tabela3[],3,0))</f>
        <v/>
      </c>
      <c r="E39" s="75"/>
      <c r="F39" s="63" t="str">
        <f>IF(C39="","",VLOOKUP(C39,Tabela3[],5,0))</f>
        <v/>
      </c>
      <c r="G39" s="64" t="str">
        <f>IF(C39="","",VLOOKUP(C39,Tabela3[],4,0))</f>
        <v/>
      </c>
      <c r="H39" s="64" t="str">
        <f t="shared" si="3"/>
        <v/>
      </c>
      <c r="I39" s="64" t="str">
        <f>IF(C39="","",'Kalkulator oferty'!$G39/(1+'Kalkulator oferty'!$F39))</f>
        <v/>
      </c>
      <c r="J39" s="64" t="str">
        <f t="shared" si="4"/>
        <v/>
      </c>
      <c r="K39" s="65" t="str">
        <f>IF(C39="","",_xlfn.CONCAT(VLOOKUP(C39,Tabela3[],7,0)))</f>
        <v/>
      </c>
      <c r="L39" s="77"/>
      <c r="M39" s="78"/>
      <c r="P39" s="11"/>
    </row>
    <row r="40" spans="1:16" ht="99.95" customHeight="1" x14ac:dyDescent="0.25">
      <c r="A40" s="61" t="str">
        <f t="shared" si="2"/>
        <v/>
      </c>
      <c r="B40" s="71"/>
      <c r="C40" s="72"/>
      <c r="D40" s="62" t="str">
        <f>IF(C40="","",VLOOKUP(C40,Tabela3[],3,0))</f>
        <v/>
      </c>
      <c r="E40" s="75"/>
      <c r="F40" s="63" t="str">
        <f>IF(C40="","",VLOOKUP(C40,Tabela3[],5,0))</f>
        <v/>
      </c>
      <c r="G40" s="64" t="str">
        <f>IF(C40="","",VLOOKUP(C40,Tabela3[],4,0))</f>
        <v/>
      </c>
      <c r="H40" s="64" t="str">
        <f t="shared" si="3"/>
        <v/>
      </c>
      <c r="I40" s="64" t="str">
        <f>IF(C40="","",'Kalkulator oferty'!$G40/(1+'Kalkulator oferty'!$F40))</f>
        <v/>
      </c>
      <c r="J40" s="64" t="str">
        <f t="shared" si="4"/>
        <v/>
      </c>
      <c r="K40" s="65" t="str">
        <f>IF(C40="","",_xlfn.CONCAT(VLOOKUP(C40,Tabela3[],7,0)))</f>
        <v/>
      </c>
      <c r="L40" s="77"/>
      <c r="M40" s="78"/>
      <c r="P40" s="11"/>
    </row>
    <row r="41" spans="1:16" ht="99.95" customHeight="1" x14ac:dyDescent="0.25">
      <c r="A41" s="61" t="str">
        <f t="shared" si="2"/>
        <v/>
      </c>
      <c r="B41" s="71"/>
      <c r="C41" s="72"/>
      <c r="D41" s="62" t="str">
        <f>IF(C41="","",VLOOKUP(C41,Tabela3[],3,0))</f>
        <v/>
      </c>
      <c r="E41" s="75"/>
      <c r="F41" s="63" t="str">
        <f>IF(C41="","",VLOOKUP(C41,Tabela3[],5,0))</f>
        <v/>
      </c>
      <c r="G41" s="64" t="str">
        <f>IF(C41="","",VLOOKUP(C41,Tabela3[],4,0))</f>
        <v/>
      </c>
      <c r="H41" s="64" t="str">
        <f t="shared" si="3"/>
        <v/>
      </c>
      <c r="I41" s="64" t="str">
        <f>IF(C41="","",'Kalkulator oferty'!$G41/(1+'Kalkulator oferty'!$F41))</f>
        <v/>
      </c>
      <c r="J41" s="64" t="str">
        <f t="shared" si="4"/>
        <v/>
      </c>
      <c r="K41" s="65" t="str">
        <f>IF(C41="","",_xlfn.CONCAT(VLOOKUP(C41,Tabela3[],7,0)))</f>
        <v/>
      </c>
      <c r="L41" s="77"/>
      <c r="M41" s="78"/>
      <c r="P41" s="11"/>
    </row>
    <row r="42" spans="1:16" ht="99.95" customHeight="1" x14ac:dyDescent="0.25">
      <c r="A42" s="61" t="str">
        <f t="shared" si="2"/>
        <v/>
      </c>
      <c r="B42" s="71"/>
      <c r="C42" s="72"/>
      <c r="D42" s="62" t="str">
        <f>IF(C42="","",VLOOKUP(C42,Tabela3[],3,0))</f>
        <v/>
      </c>
      <c r="E42" s="75"/>
      <c r="F42" s="63" t="str">
        <f>IF(C42="","",VLOOKUP(C42,Tabela3[],5,0))</f>
        <v/>
      </c>
      <c r="G42" s="64" t="str">
        <f>IF(C42="","",VLOOKUP(C42,Tabela3[],4,0))</f>
        <v/>
      </c>
      <c r="H42" s="64" t="str">
        <f t="shared" si="3"/>
        <v/>
      </c>
      <c r="I42" s="64" t="str">
        <f>IF(C42="","",'Kalkulator oferty'!$G42/(1+'Kalkulator oferty'!$F42))</f>
        <v/>
      </c>
      <c r="J42" s="64" t="str">
        <f t="shared" si="4"/>
        <v/>
      </c>
      <c r="K42" s="65" t="str">
        <f>IF(C42="","",_xlfn.CONCAT(VLOOKUP(C42,Tabela3[],7,0)))</f>
        <v/>
      </c>
      <c r="L42" s="77"/>
      <c r="M42" s="78"/>
      <c r="P42" s="11"/>
    </row>
    <row r="43" spans="1:16" ht="99.95" customHeight="1" x14ac:dyDescent="0.25">
      <c r="A43" s="61" t="str">
        <f t="shared" si="2"/>
        <v/>
      </c>
      <c r="B43" s="71"/>
      <c r="C43" s="72"/>
      <c r="D43" s="62" t="str">
        <f>IF(C43="","",VLOOKUP(C43,Tabela3[],3,0))</f>
        <v/>
      </c>
      <c r="E43" s="75"/>
      <c r="F43" s="63" t="str">
        <f>IF(C43="","",VLOOKUP(C43,Tabela3[],5,0))</f>
        <v/>
      </c>
      <c r="G43" s="64" t="str">
        <f>IF(C43="","",VLOOKUP(C43,Tabela3[],4,0))</f>
        <v/>
      </c>
      <c r="H43" s="64" t="str">
        <f t="shared" si="3"/>
        <v/>
      </c>
      <c r="I43" s="64" t="str">
        <f>IF(C43="","",'Kalkulator oferty'!$G43/(1+'Kalkulator oferty'!$F43))</f>
        <v/>
      </c>
      <c r="J43" s="64" t="str">
        <f t="shared" si="4"/>
        <v/>
      </c>
      <c r="K43" s="65" t="str">
        <f>IF(C43="","",_xlfn.CONCAT(VLOOKUP(C43,Tabela3[],7,0)))</f>
        <v/>
      </c>
      <c r="L43" s="77"/>
      <c r="M43" s="78"/>
      <c r="P43" s="11"/>
    </row>
    <row r="44" spans="1:16" ht="99.95" customHeight="1" x14ac:dyDescent="0.25">
      <c r="A44" s="61" t="str">
        <f t="shared" si="2"/>
        <v/>
      </c>
      <c r="B44" s="71"/>
      <c r="C44" s="72"/>
      <c r="D44" s="62" t="str">
        <f>IF(C44="","",VLOOKUP(C44,Tabela3[],3,0))</f>
        <v/>
      </c>
      <c r="E44" s="75"/>
      <c r="F44" s="63" t="str">
        <f>IF(C44="","",VLOOKUP(C44,Tabela3[],5,0))</f>
        <v/>
      </c>
      <c r="G44" s="64" t="str">
        <f>IF(C44="","",VLOOKUP(C44,Tabela3[],4,0))</f>
        <v/>
      </c>
      <c r="H44" s="64" t="str">
        <f t="shared" si="3"/>
        <v/>
      </c>
      <c r="I44" s="64" t="str">
        <f>IF(C44="","",'Kalkulator oferty'!$G44/(1+'Kalkulator oferty'!$F44))</f>
        <v/>
      </c>
      <c r="J44" s="64" t="str">
        <f t="shared" si="4"/>
        <v/>
      </c>
      <c r="K44" s="65" t="str">
        <f>IF(C44="","",_xlfn.CONCAT(VLOOKUP(C44,Tabela3[],7,0)))</f>
        <v/>
      </c>
      <c r="L44" s="77"/>
      <c r="M44" s="78"/>
      <c r="P44" s="11"/>
    </row>
    <row r="45" spans="1:16" ht="99.95" customHeight="1" x14ac:dyDescent="0.25">
      <c r="A45" s="61" t="str">
        <f t="shared" si="2"/>
        <v/>
      </c>
      <c r="B45" s="71"/>
      <c r="C45" s="72"/>
      <c r="D45" s="62" t="str">
        <f>IF(C45="","",VLOOKUP(C45,Tabela3[],3,0))</f>
        <v/>
      </c>
      <c r="E45" s="75"/>
      <c r="F45" s="63" t="str">
        <f>IF(C45="","",VLOOKUP(C45,Tabela3[],5,0))</f>
        <v/>
      </c>
      <c r="G45" s="64" t="str">
        <f>IF(C45="","",VLOOKUP(C45,Tabela3[],4,0))</f>
        <v/>
      </c>
      <c r="H45" s="64" t="str">
        <f t="shared" si="3"/>
        <v/>
      </c>
      <c r="I45" s="64" t="str">
        <f>IF(C45="","",'Kalkulator oferty'!$G45/(1+'Kalkulator oferty'!$F45))</f>
        <v/>
      </c>
      <c r="J45" s="64" t="str">
        <f t="shared" si="4"/>
        <v/>
      </c>
      <c r="K45" s="65" t="str">
        <f>IF(C45="","",_xlfn.CONCAT(VLOOKUP(C45,Tabela3[],7,0)))</f>
        <v/>
      </c>
      <c r="L45" s="77"/>
      <c r="M45" s="78"/>
      <c r="P45" s="11"/>
    </row>
    <row r="46" spans="1:16" ht="99.95" customHeight="1" x14ac:dyDescent="0.25">
      <c r="A46" s="61" t="str">
        <f t="shared" si="2"/>
        <v/>
      </c>
      <c r="B46" s="71"/>
      <c r="C46" s="72"/>
      <c r="D46" s="62" t="str">
        <f>IF(C46="","",VLOOKUP(C46,Tabela3[],3,0))</f>
        <v/>
      </c>
      <c r="E46" s="75"/>
      <c r="F46" s="63" t="str">
        <f>IF(C46="","",VLOOKUP(C46,Tabela3[],5,0))</f>
        <v/>
      </c>
      <c r="G46" s="64" t="str">
        <f>IF(C46="","",VLOOKUP(C46,Tabela3[],4,0))</f>
        <v/>
      </c>
      <c r="H46" s="64" t="str">
        <f t="shared" si="3"/>
        <v/>
      </c>
      <c r="I46" s="64" t="str">
        <f>IF(C46="","",'Kalkulator oferty'!$G46/(1+'Kalkulator oferty'!$F46))</f>
        <v/>
      </c>
      <c r="J46" s="64" t="str">
        <f t="shared" si="4"/>
        <v/>
      </c>
      <c r="K46" s="65" t="str">
        <f>IF(C46="","",_xlfn.CONCAT(VLOOKUP(C46,Tabela3[],7,0)))</f>
        <v/>
      </c>
      <c r="L46" s="77"/>
      <c r="M46" s="78"/>
      <c r="P46" s="11"/>
    </row>
    <row r="47" spans="1:16" ht="99.95" customHeight="1" x14ac:dyDescent="0.25">
      <c r="A47" s="61" t="str">
        <f t="shared" si="2"/>
        <v/>
      </c>
      <c r="B47" s="71"/>
      <c r="C47" s="72"/>
      <c r="D47" s="62" t="str">
        <f>IF(C47="","",VLOOKUP(C47,Tabela3[],3,0))</f>
        <v/>
      </c>
      <c r="E47" s="75"/>
      <c r="F47" s="63" t="str">
        <f>IF(C47="","",VLOOKUP(C47,Tabela3[],5,0))</f>
        <v/>
      </c>
      <c r="G47" s="64" t="str">
        <f>IF(C47="","",VLOOKUP(C47,Tabela3[],4,0))</f>
        <v/>
      </c>
      <c r="H47" s="64" t="str">
        <f t="shared" si="3"/>
        <v/>
      </c>
      <c r="I47" s="64" t="str">
        <f>IF(C47="","",'Kalkulator oferty'!$G47/(1+'Kalkulator oferty'!$F47))</f>
        <v/>
      </c>
      <c r="J47" s="64" t="str">
        <f t="shared" si="4"/>
        <v/>
      </c>
      <c r="K47" s="65" t="str">
        <f>IF(C47="","",_xlfn.CONCAT(VLOOKUP(C47,Tabela3[],7,0)))</f>
        <v/>
      </c>
      <c r="L47" s="77"/>
      <c r="M47" s="78"/>
      <c r="P47" s="11"/>
    </row>
    <row r="48" spans="1:16" ht="99.95" customHeight="1" x14ac:dyDescent="0.25">
      <c r="A48" s="61" t="str">
        <f t="shared" si="2"/>
        <v/>
      </c>
      <c r="B48" s="71"/>
      <c r="C48" s="72"/>
      <c r="D48" s="62" t="str">
        <f>IF(C48="","",VLOOKUP(C48,Tabela3[],3,0))</f>
        <v/>
      </c>
      <c r="E48" s="75"/>
      <c r="F48" s="63" t="str">
        <f>IF(C48="","",VLOOKUP(C48,Tabela3[],5,0))</f>
        <v/>
      </c>
      <c r="G48" s="64" t="str">
        <f>IF(C48="","",VLOOKUP(C48,Tabela3[],4,0))</f>
        <v/>
      </c>
      <c r="H48" s="64" t="str">
        <f t="shared" si="3"/>
        <v/>
      </c>
      <c r="I48" s="64" t="str">
        <f>IF(C48="","",'Kalkulator oferty'!$G48/(1+'Kalkulator oferty'!$F48))</f>
        <v/>
      </c>
      <c r="J48" s="64" t="str">
        <f t="shared" si="4"/>
        <v/>
      </c>
      <c r="K48" s="65" t="str">
        <f>IF(C48="","",_xlfn.CONCAT(VLOOKUP(C48,Tabela3[],7,0)))</f>
        <v/>
      </c>
      <c r="L48" s="77"/>
      <c r="M48" s="78"/>
      <c r="P48" s="11"/>
    </row>
    <row r="49" spans="1:16" ht="99.95" customHeight="1" x14ac:dyDescent="0.25">
      <c r="A49" s="61" t="str">
        <f t="shared" si="2"/>
        <v/>
      </c>
      <c r="B49" s="71"/>
      <c r="C49" s="72"/>
      <c r="D49" s="62" t="str">
        <f>IF(C49="","",VLOOKUP(C49,Tabela3[],3,0))</f>
        <v/>
      </c>
      <c r="E49" s="75"/>
      <c r="F49" s="63" t="str">
        <f>IF(C49="","",VLOOKUP(C49,Tabela3[],5,0))</f>
        <v/>
      </c>
      <c r="G49" s="64" t="str">
        <f>IF(C49="","",VLOOKUP(C49,Tabela3[],4,0))</f>
        <v/>
      </c>
      <c r="H49" s="64" t="str">
        <f t="shared" si="3"/>
        <v/>
      </c>
      <c r="I49" s="64" t="str">
        <f>IF(C49="","",'Kalkulator oferty'!$G49/(1+'Kalkulator oferty'!$F49))</f>
        <v/>
      </c>
      <c r="J49" s="64" t="str">
        <f t="shared" si="4"/>
        <v/>
      </c>
      <c r="K49" s="65" t="str">
        <f>IF(C49="","",_xlfn.CONCAT(VLOOKUP(C49,Tabela3[],7,0)))</f>
        <v/>
      </c>
      <c r="L49" s="77"/>
      <c r="M49" s="78"/>
      <c r="P49" s="11"/>
    </row>
    <row r="50" spans="1:16" ht="99.95" customHeight="1" x14ac:dyDescent="0.25">
      <c r="A50" s="61" t="str">
        <f t="shared" si="2"/>
        <v/>
      </c>
      <c r="B50" s="71"/>
      <c r="C50" s="72"/>
      <c r="D50" s="62" t="str">
        <f>IF(C50="","",VLOOKUP(C50,Tabela3[],3,0))</f>
        <v/>
      </c>
      <c r="E50" s="75"/>
      <c r="F50" s="63" t="str">
        <f>IF(C50="","",VLOOKUP(C50,Tabela3[],5,0))</f>
        <v/>
      </c>
      <c r="G50" s="64" t="str">
        <f>IF(C50="","",VLOOKUP(C50,Tabela3[],4,0))</f>
        <v/>
      </c>
      <c r="H50" s="64" t="str">
        <f t="shared" si="3"/>
        <v/>
      </c>
      <c r="I50" s="64" t="str">
        <f>IF(C50="","",'Kalkulator oferty'!$G50/(1+'Kalkulator oferty'!$F50))</f>
        <v/>
      </c>
      <c r="J50" s="64" t="str">
        <f t="shared" si="4"/>
        <v/>
      </c>
      <c r="K50" s="65" t="str">
        <f>IF(C50="","",_xlfn.CONCAT(VLOOKUP(C50,Tabela3[],7,0)))</f>
        <v/>
      </c>
      <c r="L50" s="77"/>
      <c r="M50" s="78"/>
      <c r="P50" s="11"/>
    </row>
    <row r="51" spans="1:16" ht="99.95" customHeight="1" x14ac:dyDescent="0.25">
      <c r="A51" s="61" t="str">
        <f t="shared" si="2"/>
        <v/>
      </c>
      <c r="B51" s="71"/>
      <c r="C51" s="72"/>
      <c r="D51" s="62" t="str">
        <f>IF(C51="","",VLOOKUP(C51,Tabela3[],3,0))</f>
        <v/>
      </c>
      <c r="E51" s="75"/>
      <c r="F51" s="63" t="str">
        <f>IF(C51="","",VLOOKUP(C51,Tabela3[],5,0))</f>
        <v/>
      </c>
      <c r="G51" s="64" t="str">
        <f>IF(C51="","",VLOOKUP(C51,Tabela3[],4,0))</f>
        <v/>
      </c>
      <c r="H51" s="64" t="str">
        <f t="shared" si="3"/>
        <v/>
      </c>
      <c r="I51" s="64" t="str">
        <f>IF(C51="","",'Kalkulator oferty'!$G51/(1+'Kalkulator oferty'!$F51))</f>
        <v/>
      </c>
      <c r="J51" s="64" t="str">
        <f t="shared" si="4"/>
        <v/>
      </c>
      <c r="K51" s="65" t="str">
        <f>IF(C51="","",_xlfn.CONCAT(VLOOKUP(C51,Tabela3[],7,0)))</f>
        <v/>
      </c>
      <c r="L51" s="77"/>
      <c r="M51" s="78"/>
      <c r="P51" s="11"/>
    </row>
    <row r="52" spans="1:16" ht="99.95" customHeight="1" x14ac:dyDescent="0.25">
      <c r="A52" s="61" t="str">
        <f t="shared" si="2"/>
        <v/>
      </c>
      <c r="B52" s="71"/>
      <c r="C52" s="72"/>
      <c r="D52" s="62" t="str">
        <f>IF(C52="","",VLOOKUP(C52,Tabela3[],3,0))</f>
        <v/>
      </c>
      <c r="E52" s="75"/>
      <c r="F52" s="63" t="str">
        <f>IF(C52="","",VLOOKUP(C52,Tabela3[],5,0))</f>
        <v/>
      </c>
      <c r="G52" s="64" t="str">
        <f>IF(C52="","",VLOOKUP(C52,Tabela3[],4,0))</f>
        <v/>
      </c>
      <c r="H52" s="64" t="str">
        <f t="shared" si="3"/>
        <v/>
      </c>
      <c r="I52" s="64" t="str">
        <f>IF(C52="","",'Kalkulator oferty'!$G52/(1+'Kalkulator oferty'!$F52))</f>
        <v/>
      </c>
      <c r="J52" s="64" t="str">
        <f t="shared" si="4"/>
        <v/>
      </c>
      <c r="K52" s="65" t="str">
        <f>IF(C52="","",_xlfn.CONCAT(VLOOKUP(C52,Tabela3[],7,0)))</f>
        <v/>
      </c>
      <c r="L52" s="77"/>
      <c r="M52" s="78"/>
      <c r="P52" s="11"/>
    </row>
    <row r="53" spans="1:16" ht="99.95" customHeight="1" x14ac:dyDescent="0.25">
      <c r="A53" s="61" t="str">
        <f t="shared" si="2"/>
        <v/>
      </c>
      <c r="B53" s="71"/>
      <c r="C53" s="72"/>
      <c r="D53" s="62" t="str">
        <f>IF(C53="","",VLOOKUP(C53,Tabela3[],3,0))</f>
        <v/>
      </c>
      <c r="E53" s="75"/>
      <c r="F53" s="63" t="str">
        <f>IF(C53="","",VLOOKUP(C53,Tabela3[],5,0))</f>
        <v/>
      </c>
      <c r="G53" s="64" t="str">
        <f>IF(C53="","",VLOOKUP(C53,Tabela3[],4,0))</f>
        <v/>
      </c>
      <c r="H53" s="64" t="str">
        <f t="shared" si="3"/>
        <v/>
      </c>
      <c r="I53" s="64" t="str">
        <f>IF(C53="","",'Kalkulator oferty'!$G53/(1+'Kalkulator oferty'!$F53))</f>
        <v/>
      </c>
      <c r="J53" s="64" t="str">
        <f t="shared" si="4"/>
        <v/>
      </c>
      <c r="K53" s="65" t="str">
        <f>IF(C53="","",_xlfn.CONCAT(VLOOKUP(C53,Tabela3[],7,0)))</f>
        <v/>
      </c>
      <c r="L53" s="77"/>
      <c r="M53" s="78"/>
      <c r="P53" s="11"/>
    </row>
    <row r="54" spans="1:16" ht="99.95" customHeight="1" x14ac:dyDescent="0.25">
      <c r="A54" s="61" t="str">
        <f t="shared" si="2"/>
        <v/>
      </c>
      <c r="B54" s="71"/>
      <c r="C54" s="72"/>
      <c r="D54" s="62" t="str">
        <f>IF(C54="","",VLOOKUP(C54,Tabela3[],3,0))</f>
        <v/>
      </c>
      <c r="E54" s="75"/>
      <c r="F54" s="63" t="str">
        <f>IF(C54="","",VLOOKUP(C54,Tabela3[],5,0))</f>
        <v/>
      </c>
      <c r="G54" s="64" t="str">
        <f>IF(C54="","",VLOOKUP(C54,Tabela3[],4,0))</f>
        <v/>
      </c>
      <c r="H54" s="64" t="str">
        <f t="shared" si="3"/>
        <v/>
      </c>
      <c r="I54" s="64" t="str">
        <f>IF(C54="","",'Kalkulator oferty'!$G54/(1+'Kalkulator oferty'!$F54))</f>
        <v/>
      </c>
      <c r="J54" s="64" t="str">
        <f t="shared" si="4"/>
        <v/>
      </c>
      <c r="K54" s="65" t="str">
        <f>IF(C54="","",_xlfn.CONCAT(VLOOKUP(C54,Tabela3[],7,0)))</f>
        <v/>
      </c>
      <c r="L54" s="77"/>
      <c r="M54" s="78"/>
      <c r="P54" s="11"/>
    </row>
    <row r="55" spans="1:16" ht="99.95" customHeight="1" x14ac:dyDescent="0.25">
      <c r="A55" s="61" t="str">
        <f t="shared" si="2"/>
        <v/>
      </c>
      <c r="B55" s="71"/>
      <c r="C55" s="72"/>
      <c r="D55" s="62" t="str">
        <f>IF(C55="","",VLOOKUP(C55,Tabela3[],3,0))</f>
        <v/>
      </c>
      <c r="E55" s="75"/>
      <c r="F55" s="63" t="str">
        <f>IF(C55="","",VLOOKUP(C55,Tabela3[],5,0))</f>
        <v/>
      </c>
      <c r="G55" s="64" t="str">
        <f>IF(C55="","",VLOOKUP(C55,Tabela3[],4,0))</f>
        <v/>
      </c>
      <c r="H55" s="64" t="str">
        <f t="shared" si="3"/>
        <v/>
      </c>
      <c r="I55" s="64" t="str">
        <f>IF(C55="","",'Kalkulator oferty'!$G55/(1+'Kalkulator oferty'!$F55))</f>
        <v/>
      </c>
      <c r="J55" s="64" t="str">
        <f t="shared" si="4"/>
        <v/>
      </c>
      <c r="K55" s="65" t="str">
        <f>IF(C55="","",_xlfn.CONCAT(VLOOKUP(C55,Tabela3[],7,0)))</f>
        <v/>
      </c>
      <c r="L55" s="77"/>
      <c r="M55" s="78"/>
      <c r="P55" s="11"/>
    </row>
    <row r="56" spans="1:16" ht="99.95" customHeight="1" x14ac:dyDescent="0.25">
      <c r="A56" s="61" t="str">
        <f t="shared" si="2"/>
        <v/>
      </c>
      <c r="B56" s="71"/>
      <c r="C56" s="72"/>
      <c r="D56" s="62" t="str">
        <f>IF(C56="","",VLOOKUP(C56,Tabela3[],3,0))</f>
        <v/>
      </c>
      <c r="E56" s="75"/>
      <c r="F56" s="63" t="str">
        <f>IF(C56="","",VLOOKUP(C56,Tabela3[],5,0))</f>
        <v/>
      </c>
      <c r="G56" s="64" t="str">
        <f>IF(C56="","",VLOOKUP(C56,Tabela3[],4,0))</f>
        <v/>
      </c>
      <c r="H56" s="64" t="str">
        <f t="shared" si="3"/>
        <v/>
      </c>
      <c r="I56" s="64" t="str">
        <f>IF(C56="","",'Kalkulator oferty'!$G56/(1+'Kalkulator oferty'!$F56))</f>
        <v/>
      </c>
      <c r="J56" s="64" t="str">
        <f t="shared" si="4"/>
        <v/>
      </c>
      <c r="K56" s="65" t="str">
        <f>IF(C56="","",_xlfn.CONCAT(VLOOKUP(C56,Tabela3[],7,0)))</f>
        <v/>
      </c>
      <c r="L56" s="77"/>
      <c r="M56" s="78"/>
      <c r="P56" s="11"/>
    </row>
    <row r="57" spans="1:16" ht="99.95" customHeight="1" x14ac:dyDescent="0.25">
      <c r="A57" s="61" t="str">
        <f t="shared" si="2"/>
        <v/>
      </c>
      <c r="B57" s="71"/>
      <c r="C57" s="72"/>
      <c r="D57" s="62" t="str">
        <f>IF(C57="","",VLOOKUP(C57,Tabela3[],3,0))</f>
        <v/>
      </c>
      <c r="E57" s="75"/>
      <c r="F57" s="63" t="str">
        <f>IF(C57="","",VLOOKUP(C57,Tabela3[],5,0))</f>
        <v/>
      </c>
      <c r="G57" s="64" t="str">
        <f>IF(C57="","",VLOOKUP(C57,Tabela3[],4,0))</f>
        <v/>
      </c>
      <c r="H57" s="64" t="str">
        <f t="shared" si="3"/>
        <v/>
      </c>
      <c r="I57" s="64" t="str">
        <f>IF(C57="","",'Kalkulator oferty'!$G57/(1+'Kalkulator oferty'!$F57))</f>
        <v/>
      </c>
      <c r="J57" s="64" t="str">
        <f t="shared" si="4"/>
        <v/>
      </c>
      <c r="K57" s="65" t="str">
        <f>IF(C57="","",_xlfn.CONCAT(VLOOKUP(C57,Tabela3[],7,0)))</f>
        <v/>
      </c>
      <c r="L57" s="77"/>
      <c r="M57" s="78"/>
      <c r="P57" s="11"/>
    </row>
    <row r="58" spans="1:16" ht="99.95" customHeight="1" x14ac:dyDescent="0.25">
      <c r="A58" s="61" t="str">
        <f t="shared" si="2"/>
        <v/>
      </c>
      <c r="B58" s="71"/>
      <c r="C58" s="72"/>
      <c r="D58" s="62" t="str">
        <f>IF(C58="","",VLOOKUP(C58,Tabela3[],3,0))</f>
        <v/>
      </c>
      <c r="E58" s="75"/>
      <c r="F58" s="63" t="str">
        <f>IF(C58="","",VLOOKUP(C58,Tabela3[],5,0))</f>
        <v/>
      </c>
      <c r="G58" s="64" t="str">
        <f>IF(C58="","",VLOOKUP(C58,Tabela3[],4,0))</f>
        <v/>
      </c>
      <c r="H58" s="64" t="str">
        <f t="shared" si="3"/>
        <v/>
      </c>
      <c r="I58" s="64" t="str">
        <f>IF(C58="","",'Kalkulator oferty'!$G58/(1+'Kalkulator oferty'!$F58))</f>
        <v/>
      </c>
      <c r="J58" s="64" t="str">
        <f t="shared" si="4"/>
        <v/>
      </c>
      <c r="K58" s="65" t="str">
        <f>IF(C58="","",_xlfn.CONCAT(VLOOKUP(C58,Tabela3[],7,0)))</f>
        <v/>
      </c>
      <c r="L58" s="77"/>
      <c r="M58" s="78"/>
      <c r="P58" s="11"/>
    </row>
    <row r="59" spans="1:16" ht="99.95" customHeight="1" x14ac:dyDescent="0.25">
      <c r="A59" s="61" t="str">
        <f t="shared" si="2"/>
        <v/>
      </c>
      <c r="B59" s="71"/>
      <c r="C59" s="72"/>
      <c r="D59" s="62" t="str">
        <f>IF(C59="","",VLOOKUP(C59,Tabela3[],3,0))</f>
        <v/>
      </c>
      <c r="E59" s="75"/>
      <c r="F59" s="63" t="str">
        <f>IF(C59="","",VLOOKUP(C59,Tabela3[],5,0))</f>
        <v/>
      </c>
      <c r="G59" s="64" t="str">
        <f>IF(C59="","",VLOOKUP(C59,Tabela3[],4,0))</f>
        <v/>
      </c>
      <c r="H59" s="64" t="str">
        <f t="shared" si="3"/>
        <v/>
      </c>
      <c r="I59" s="64" t="str">
        <f>IF(C59="","",'Kalkulator oferty'!$G59/(1+'Kalkulator oferty'!$F59))</f>
        <v/>
      </c>
      <c r="J59" s="64" t="str">
        <f t="shared" si="4"/>
        <v/>
      </c>
      <c r="K59" s="65" t="str">
        <f>IF(C59="","",_xlfn.CONCAT(VLOOKUP(C59,Tabela3[],7,0)))</f>
        <v/>
      </c>
      <c r="L59" s="77"/>
      <c r="M59" s="78"/>
      <c r="P59" s="11"/>
    </row>
    <row r="60" spans="1:16" ht="99.95" customHeight="1" x14ac:dyDescent="0.25">
      <c r="A60" s="61" t="str">
        <f t="shared" si="2"/>
        <v/>
      </c>
      <c r="B60" s="71"/>
      <c r="C60" s="72"/>
      <c r="D60" s="62" t="str">
        <f>IF(C60="","",VLOOKUP(C60,Tabela3[],3,0))</f>
        <v/>
      </c>
      <c r="E60" s="75"/>
      <c r="F60" s="63" t="str">
        <f>IF(C60="","",VLOOKUP(C60,Tabela3[],5,0))</f>
        <v/>
      </c>
      <c r="G60" s="64" t="str">
        <f>IF(C60="","",VLOOKUP(C60,Tabela3[],4,0))</f>
        <v/>
      </c>
      <c r="H60" s="64" t="str">
        <f t="shared" si="3"/>
        <v/>
      </c>
      <c r="I60" s="64" t="str">
        <f>IF(C60="","",'Kalkulator oferty'!$G60/(1+'Kalkulator oferty'!$F60))</f>
        <v/>
      </c>
      <c r="J60" s="64" t="str">
        <f t="shared" si="4"/>
        <v/>
      </c>
      <c r="K60" s="65" t="str">
        <f>IF(C60="","",_xlfn.CONCAT(VLOOKUP(C60,Tabela3[],7,0)))</f>
        <v/>
      </c>
      <c r="L60" s="77"/>
      <c r="M60" s="78"/>
      <c r="P60" s="11"/>
    </row>
    <row r="61" spans="1:16" ht="99.95" customHeight="1" x14ac:dyDescent="0.25">
      <c r="A61" s="61" t="str">
        <f t="shared" si="2"/>
        <v/>
      </c>
      <c r="B61" s="71"/>
      <c r="C61" s="72"/>
      <c r="D61" s="62" t="str">
        <f>IF(C61="","",VLOOKUP(C61,Tabela3[],3,0))</f>
        <v/>
      </c>
      <c r="E61" s="75"/>
      <c r="F61" s="63" t="str">
        <f>IF(C61="","",VLOOKUP(C61,Tabela3[],5,0))</f>
        <v/>
      </c>
      <c r="G61" s="64" t="str">
        <f>IF(C61="","",VLOOKUP(C61,Tabela3[],4,0))</f>
        <v/>
      </c>
      <c r="H61" s="64" t="str">
        <f t="shared" si="3"/>
        <v/>
      </c>
      <c r="I61" s="64" t="str">
        <f>IF(C61="","",'Kalkulator oferty'!$G61/(1+'Kalkulator oferty'!$F61))</f>
        <v/>
      </c>
      <c r="J61" s="64" t="str">
        <f t="shared" si="4"/>
        <v/>
      </c>
      <c r="K61" s="65" t="str">
        <f>IF(C61="","",_xlfn.CONCAT(VLOOKUP(C61,Tabela3[],7,0)))</f>
        <v/>
      </c>
      <c r="L61" s="77"/>
      <c r="M61" s="78"/>
      <c r="P61" s="11"/>
    </row>
    <row r="62" spans="1:16" ht="99.95" customHeight="1" x14ac:dyDescent="0.25">
      <c r="A62" s="61" t="str">
        <f t="shared" si="2"/>
        <v/>
      </c>
      <c r="B62" s="71"/>
      <c r="C62" s="72"/>
      <c r="D62" s="62" t="str">
        <f>IF(C62="","",VLOOKUP(C62,Tabela3[],3,0))</f>
        <v/>
      </c>
      <c r="E62" s="75"/>
      <c r="F62" s="63" t="str">
        <f>IF(C62="","",VLOOKUP(C62,Tabela3[],5,0))</f>
        <v/>
      </c>
      <c r="G62" s="64" t="str">
        <f>IF(C62="","",VLOOKUP(C62,Tabela3[],4,0))</f>
        <v/>
      </c>
      <c r="H62" s="64" t="str">
        <f t="shared" si="3"/>
        <v/>
      </c>
      <c r="I62" s="64" t="str">
        <f>IF(C62="","",'Kalkulator oferty'!$G62/(1+'Kalkulator oferty'!$F62))</f>
        <v/>
      </c>
      <c r="J62" s="64" t="str">
        <f t="shared" si="4"/>
        <v/>
      </c>
      <c r="K62" s="65" t="str">
        <f>IF(C62="","",_xlfn.CONCAT(VLOOKUP(C62,Tabela3[],7,0)))</f>
        <v/>
      </c>
      <c r="L62" s="77"/>
      <c r="M62" s="78"/>
      <c r="P62" s="11"/>
    </row>
    <row r="63" spans="1:16" ht="99.95" customHeight="1" x14ac:dyDescent="0.25">
      <c r="A63" s="61" t="str">
        <f t="shared" si="2"/>
        <v/>
      </c>
      <c r="B63" s="71"/>
      <c r="C63" s="72"/>
      <c r="D63" s="62" t="str">
        <f>IF(C63="","",VLOOKUP(C63,Tabela3[],3,0))</f>
        <v/>
      </c>
      <c r="E63" s="75"/>
      <c r="F63" s="63" t="str">
        <f>IF(C63="","",VLOOKUP(C63,Tabela3[],5,0))</f>
        <v/>
      </c>
      <c r="G63" s="64" t="str">
        <f>IF(C63="","",VLOOKUP(C63,Tabela3[],4,0))</f>
        <v/>
      </c>
      <c r="H63" s="64" t="str">
        <f t="shared" si="3"/>
        <v/>
      </c>
      <c r="I63" s="64" t="str">
        <f>IF(C63="","",'Kalkulator oferty'!$G63/(1+'Kalkulator oferty'!$F63))</f>
        <v/>
      </c>
      <c r="J63" s="64" t="str">
        <f t="shared" si="4"/>
        <v/>
      </c>
      <c r="K63" s="65" t="str">
        <f>IF(C63="","",_xlfn.CONCAT(VLOOKUP(C63,Tabela3[],7,0)))</f>
        <v/>
      </c>
      <c r="L63" s="77"/>
      <c r="M63" s="78"/>
      <c r="P63" s="11"/>
    </row>
    <row r="64" spans="1:16" ht="99.95" customHeight="1" x14ac:dyDescent="0.25">
      <c r="A64" s="61" t="str">
        <f t="shared" si="2"/>
        <v/>
      </c>
      <c r="B64" s="71"/>
      <c r="C64" s="72"/>
      <c r="D64" s="62" t="str">
        <f>IF(C64="","",VLOOKUP(C64,Tabela3[],3,0))</f>
        <v/>
      </c>
      <c r="E64" s="75"/>
      <c r="F64" s="63" t="str">
        <f>IF(C64="","",VLOOKUP(C64,Tabela3[],5,0))</f>
        <v/>
      </c>
      <c r="G64" s="64" t="str">
        <f>IF(C64="","",VLOOKUP(C64,Tabela3[],4,0))</f>
        <v/>
      </c>
      <c r="H64" s="64" t="str">
        <f t="shared" si="3"/>
        <v/>
      </c>
      <c r="I64" s="64" t="str">
        <f>IF(C64="","",'Kalkulator oferty'!$G64/(1+'Kalkulator oferty'!$F64))</f>
        <v/>
      </c>
      <c r="J64" s="64" t="str">
        <f t="shared" si="4"/>
        <v/>
      </c>
      <c r="K64" s="65" t="str">
        <f>IF(C64="","",_xlfn.CONCAT(VLOOKUP(C64,Tabela3[],7,0)))</f>
        <v/>
      </c>
      <c r="L64" s="77"/>
      <c r="M64" s="78"/>
      <c r="P64" s="11"/>
    </row>
    <row r="65" spans="1:16" ht="99.95" customHeight="1" x14ac:dyDescent="0.25">
      <c r="A65" s="61" t="str">
        <f t="shared" si="2"/>
        <v/>
      </c>
      <c r="B65" s="71"/>
      <c r="C65" s="72"/>
      <c r="D65" s="62" t="str">
        <f>IF(C65="","",VLOOKUP(C65,Tabela3[],3,0))</f>
        <v/>
      </c>
      <c r="E65" s="75"/>
      <c r="F65" s="63" t="str">
        <f>IF(C65="","",VLOOKUP(C65,Tabela3[],5,0))</f>
        <v/>
      </c>
      <c r="G65" s="64" t="str">
        <f>IF(C65="","",VLOOKUP(C65,Tabela3[],4,0))</f>
        <v/>
      </c>
      <c r="H65" s="64" t="str">
        <f t="shared" si="3"/>
        <v/>
      </c>
      <c r="I65" s="64" t="str">
        <f>IF(C65="","",'Kalkulator oferty'!$G65/(1+'Kalkulator oferty'!$F65))</f>
        <v/>
      </c>
      <c r="J65" s="64" t="str">
        <f t="shared" si="4"/>
        <v/>
      </c>
      <c r="K65" s="65" t="str">
        <f>IF(C65="","",_xlfn.CONCAT(VLOOKUP(C65,Tabela3[],7,0)))</f>
        <v/>
      </c>
      <c r="L65" s="77"/>
      <c r="M65" s="78"/>
      <c r="P65" s="11"/>
    </row>
    <row r="66" spans="1:16" ht="99.95" customHeight="1" x14ac:dyDescent="0.25">
      <c r="A66" s="61" t="str">
        <f t="shared" si="2"/>
        <v/>
      </c>
      <c r="B66" s="71"/>
      <c r="C66" s="72"/>
      <c r="D66" s="62" t="str">
        <f>IF(C66="","",VLOOKUP(C66,Tabela3[],3,0))</f>
        <v/>
      </c>
      <c r="E66" s="75"/>
      <c r="F66" s="63" t="str">
        <f>IF(C66="","",VLOOKUP(C66,Tabela3[],5,0))</f>
        <v/>
      </c>
      <c r="G66" s="64" t="str">
        <f>IF(C66="","",VLOOKUP(C66,Tabela3[],4,0))</f>
        <v/>
      </c>
      <c r="H66" s="64" t="str">
        <f t="shared" si="3"/>
        <v/>
      </c>
      <c r="I66" s="64" t="str">
        <f>IF(C66="","",'Kalkulator oferty'!$G66/(1+'Kalkulator oferty'!$F66))</f>
        <v/>
      </c>
      <c r="J66" s="64" t="str">
        <f t="shared" si="4"/>
        <v/>
      </c>
      <c r="K66" s="65" t="str">
        <f>IF(C66="","",_xlfn.CONCAT(VLOOKUP(C66,Tabela3[],7,0)))</f>
        <v/>
      </c>
      <c r="L66" s="77"/>
      <c r="M66" s="78"/>
      <c r="P66" s="11"/>
    </row>
    <row r="67" spans="1:16" ht="99.95" customHeight="1" x14ac:dyDescent="0.25">
      <c r="A67" s="61" t="str">
        <f t="shared" si="2"/>
        <v/>
      </c>
      <c r="B67" s="71"/>
      <c r="C67" s="72"/>
      <c r="D67" s="62" t="str">
        <f>IF(C67="","",VLOOKUP(C67,Tabela3[],3,0))</f>
        <v/>
      </c>
      <c r="E67" s="75"/>
      <c r="F67" s="63" t="str">
        <f>IF(C67="","",VLOOKUP(C67,Tabela3[],5,0))</f>
        <v/>
      </c>
      <c r="G67" s="64" t="str">
        <f>IF(C67="","",VLOOKUP(C67,Tabela3[],4,0))</f>
        <v/>
      </c>
      <c r="H67" s="64" t="str">
        <f t="shared" si="3"/>
        <v/>
      </c>
      <c r="I67" s="64" t="str">
        <f>IF(C67="","",'Kalkulator oferty'!$G67/(1+'Kalkulator oferty'!$F67))</f>
        <v/>
      </c>
      <c r="J67" s="64" t="str">
        <f t="shared" si="4"/>
        <v/>
      </c>
      <c r="K67" s="65" t="str">
        <f>IF(C67="","",_xlfn.CONCAT(VLOOKUP(C67,Tabela3[],7,0)))</f>
        <v/>
      </c>
      <c r="L67" s="77"/>
      <c r="M67" s="78"/>
      <c r="P67" s="11"/>
    </row>
    <row r="68" spans="1:16" ht="99.95" customHeight="1" x14ac:dyDescent="0.25">
      <c r="A68" s="61" t="str">
        <f t="shared" si="2"/>
        <v/>
      </c>
      <c r="B68" s="71"/>
      <c r="C68" s="72"/>
      <c r="D68" s="62" t="str">
        <f>IF(C68="","",VLOOKUP(C68,Tabela3[],3,0))</f>
        <v/>
      </c>
      <c r="E68" s="75"/>
      <c r="F68" s="63" t="str">
        <f>IF(C68="","",VLOOKUP(C68,Tabela3[],5,0))</f>
        <v/>
      </c>
      <c r="G68" s="64" t="str">
        <f>IF(C68="","",VLOOKUP(C68,Tabela3[],4,0))</f>
        <v/>
      </c>
      <c r="H68" s="64" t="str">
        <f t="shared" si="3"/>
        <v/>
      </c>
      <c r="I68" s="64" t="str">
        <f>IF(C68="","",'Kalkulator oferty'!$G68/(1+'Kalkulator oferty'!$F68))</f>
        <v/>
      </c>
      <c r="J68" s="64" t="str">
        <f t="shared" si="4"/>
        <v/>
      </c>
      <c r="K68" s="65" t="str">
        <f>IF(C68="","",_xlfn.CONCAT(VLOOKUP(C68,Tabela3[],7,0)))</f>
        <v/>
      </c>
      <c r="L68" s="77"/>
      <c r="M68" s="78"/>
      <c r="P68" s="11"/>
    </row>
    <row r="69" spans="1:16" ht="99.95" customHeight="1" x14ac:dyDescent="0.25">
      <c r="A69" s="61" t="str">
        <f t="shared" si="2"/>
        <v/>
      </c>
      <c r="B69" s="71"/>
      <c r="C69" s="72"/>
      <c r="D69" s="62" t="str">
        <f>IF(C69="","",VLOOKUP(C69,Tabela3[],3,0))</f>
        <v/>
      </c>
      <c r="E69" s="75"/>
      <c r="F69" s="63" t="str">
        <f>IF(C69="","",VLOOKUP(C69,Tabela3[],5,0))</f>
        <v/>
      </c>
      <c r="G69" s="64" t="str">
        <f>IF(C69="","",VLOOKUP(C69,Tabela3[],4,0))</f>
        <v/>
      </c>
      <c r="H69" s="64" t="str">
        <f t="shared" si="3"/>
        <v/>
      </c>
      <c r="I69" s="64" t="str">
        <f>IF(C69="","",'Kalkulator oferty'!$G69/(1+'Kalkulator oferty'!$F69))</f>
        <v/>
      </c>
      <c r="J69" s="64" t="str">
        <f t="shared" si="4"/>
        <v/>
      </c>
      <c r="K69" s="65" t="str">
        <f>IF(C69="","",_xlfn.CONCAT(VLOOKUP(C69,Tabela3[],7,0)))</f>
        <v/>
      </c>
      <c r="L69" s="77"/>
      <c r="M69" s="78"/>
      <c r="P69" s="11"/>
    </row>
    <row r="70" spans="1:16" ht="99.95" customHeight="1" x14ac:dyDescent="0.25">
      <c r="A70" s="61" t="str">
        <f t="shared" si="2"/>
        <v/>
      </c>
      <c r="B70" s="71"/>
      <c r="C70" s="72"/>
      <c r="D70" s="62" t="str">
        <f>IF(C70="","",VLOOKUP(C70,Tabela3[],3,0))</f>
        <v/>
      </c>
      <c r="E70" s="75"/>
      <c r="F70" s="63" t="str">
        <f>IF(C70="","",VLOOKUP(C70,Tabela3[],5,0))</f>
        <v/>
      </c>
      <c r="G70" s="64" t="str">
        <f>IF(C70="","",VLOOKUP(C70,Tabela3[],4,0))</f>
        <v/>
      </c>
      <c r="H70" s="64" t="str">
        <f t="shared" si="3"/>
        <v/>
      </c>
      <c r="I70" s="64" t="str">
        <f>IF(C70="","",'Kalkulator oferty'!$G70/(1+'Kalkulator oferty'!$F70))</f>
        <v/>
      </c>
      <c r="J70" s="64" t="str">
        <f t="shared" si="4"/>
        <v/>
      </c>
      <c r="K70" s="65" t="str">
        <f>IF(C70="","",_xlfn.CONCAT(VLOOKUP(C70,Tabela3[],7,0)))</f>
        <v/>
      </c>
      <c r="L70" s="77"/>
      <c r="M70" s="78"/>
      <c r="P70" s="11"/>
    </row>
    <row r="71" spans="1:16" ht="99.95" customHeight="1" x14ac:dyDescent="0.25">
      <c r="A71" s="61" t="str">
        <f t="shared" si="2"/>
        <v/>
      </c>
      <c r="B71" s="71"/>
      <c r="C71" s="72"/>
      <c r="D71" s="62" t="str">
        <f>IF(C71="","",VLOOKUP(C71,Tabela3[],3,0))</f>
        <v/>
      </c>
      <c r="E71" s="75"/>
      <c r="F71" s="63" t="str">
        <f>IF(C71="","",VLOOKUP(C71,Tabela3[],5,0))</f>
        <v/>
      </c>
      <c r="G71" s="64" t="str">
        <f>IF(C71="","",VLOOKUP(C71,Tabela3[],4,0))</f>
        <v/>
      </c>
      <c r="H71" s="64" t="str">
        <f t="shared" si="3"/>
        <v/>
      </c>
      <c r="I71" s="64" t="str">
        <f>IF(C71="","",'Kalkulator oferty'!$G71/(1+'Kalkulator oferty'!$F71))</f>
        <v/>
      </c>
      <c r="J71" s="64" t="str">
        <f t="shared" si="4"/>
        <v/>
      </c>
      <c r="K71" s="65" t="str">
        <f>IF(C71="","",_xlfn.CONCAT(VLOOKUP(C71,Tabela3[],7,0)))</f>
        <v/>
      </c>
      <c r="L71" s="77"/>
      <c r="M71" s="78"/>
      <c r="P71" s="11"/>
    </row>
    <row r="72" spans="1:16" ht="99.95" customHeight="1" x14ac:dyDescent="0.25">
      <c r="A72" s="61" t="str">
        <f t="shared" si="2"/>
        <v/>
      </c>
      <c r="B72" s="71"/>
      <c r="C72" s="72"/>
      <c r="D72" s="62" t="str">
        <f>IF(C72="","",VLOOKUP(C72,Tabela3[],3,0))</f>
        <v/>
      </c>
      <c r="E72" s="75"/>
      <c r="F72" s="63" t="str">
        <f>IF(C72="","",VLOOKUP(C72,Tabela3[],5,0))</f>
        <v/>
      </c>
      <c r="G72" s="64" t="str">
        <f>IF(C72="","",VLOOKUP(C72,Tabela3[],4,0))</f>
        <v/>
      </c>
      <c r="H72" s="64" t="str">
        <f t="shared" si="3"/>
        <v/>
      </c>
      <c r="I72" s="64" t="str">
        <f>IF(C72="","",'Kalkulator oferty'!$G72/(1+'Kalkulator oferty'!$F72))</f>
        <v/>
      </c>
      <c r="J72" s="64" t="str">
        <f t="shared" si="4"/>
        <v/>
      </c>
      <c r="K72" s="65" t="str">
        <f>IF(C72="","",_xlfn.CONCAT(VLOOKUP(C72,Tabela3[],7,0)))</f>
        <v/>
      </c>
      <c r="L72" s="77"/>
      <c r="M72" s="78"/>
      <c r="P72" s="11"/>
    </row>
    <row r="73" spans="1:16" ht="99.95" customHeight="1" x14ac:dyDescent="0.25">
      <c r="A73" s="61" t="str">
        <f t="shared" si="2"/>
        <v/>
      </c>
      <c r="B73" s="71"/>
      <c r="C73" s="72"/>
      <c r="D73" s="62" t="str">
        <f>IF(C73="","",VLOOKUP(C73,Tabela3[],3,0))</f>
        <v/>
      </c>
      <c r="E73" s="75"/>
      <c r="F73" s="63" t="str">
        <f>IF(C73="","",VLOOKUP(C73,Tabela3[],5,0))</f>
        <v/>
      </c>
      <c r="G73" s="64" t="str">
        <f>IF(C73="","",VLOOKUP(C73,Tabela3[],4,0))</f>
        <v/>
      </c>
      <c r="H73" s="64" t="str">
        <f t="shared" si="3"/>
        <v/>
      </c>
      <c r="I73" s="64" t="str">
        <f>IF(C73="","",'Kalkulator oferty'!$G73/(1+'Kalkulator oferty'!$F73))</f>
        <v/>
      </c>
      <c r="J73" s="64" t="str">
        <f t="shared" si="4"/>
        <v/>
      </c>
      <c r="K73" s="65" t="str">
        <f>IF(C73="","",_xlfn.CONCAT(VLOOKUP(C73,Tabela3[],7,0)))</f>
        <v/>
      </c>
      <c r="L73" s="77"/>
      <c r="M73" s="78"/>
      <c r="P73" s="11"/>
    </row>
    <row r="74" spans="1:16" ht="99.95" customHeight="1" x14ac:dyDescent="0.25">
      <c r="A74" s="61" t="str">
        <f t="shared" si="2"/>
        <v/>
      </c>
      <c r="B74" s="71"/>
      <c r="C74" s="72"/>
      <c r="D74" s="62" t="str">
        <f>IF(C74="","",VLOOKUP(C74,Tabela3[],3,0))</f>
        <v/>
      </c>
      <c r="E74" s="75"/>
      <c r="F74" s="63" t="str">
        <f>IF(C74="","",VLOOKUP(C74,Tabela3[],5,0))</f>
        <v/>
      </c>
      <c r="G74" s="64" t="str">
        <f>IF(C74="","",VLOOKUP(C74,Tabela3[],4,0))</f>
        <v/>
      </c>
      <c r="H74" s="64" t="str">
        <f t="shared" si="3"/>
        <v/>
      </c>
      <c r="I74" s="64" t="str">
        <f>IF(C74="","",'Kalkulator oferty'!$G74/(1+'Kalkulator oferty'!$F74))</f>
        <v/>
      </c>
      <c r="J74" s="64" t="str">
        <f t="shared" si="4"/>
        <v/>
      </c>
      <c r="K74" s="65" t="str">
        <f>IF(C74="","",_xlfn.CONCAT(VLOOKUP(C74,Tabela3[],7,0)))</f>
        <v/>
      </c>
      <c r="L74" s="77"/>
      <c r="M74" s="78"/>
      <c r="P74" s="11"/>
    </row>
    <row r="75" spans="1:16" ht="99.95" customHeight="1" x14ac:dyDescent="0.25">
      <c r="A75" s="61" t="str">
        <f t="shared" si="2"/>
        <v/>
      </c>
      <c r="B75" s="71"/>
      <c r="C75" s="72"/>
      <c r="D75" s="62" t="str">
        <f>IF(C75="","",VLOOKUP(C75,Tabela3[],3,0))</f>
        <v/>
      </c>
      <c r="E75" s="75"/>
      <c r="F75" s="63" t="str">
        <f>IF(C75="","",VLOOKUP(C75,Tabela3[],5,0))</f>
        <v/>
      </c>
      <c r="G75" s="64" t="str">
        <f>IF(C75="","",VLOOKUP(C75,Tabela3[],4,0))</f>
        <v/>
      </c>
      <c r="H75" s="64" t="str">
        <f t="shared" si="3"/>
        <v/>
      </c>
      <c r="I75" s="64" t="str">
        <f>IF(C75="","",'Kalkulator oferty'!$G75/(1+'Kalkulator oferty'!$F75))</f>
        <v/>
      </c>
      <c r="J75" s="64" t="str">
        <f t="shared" si="4"/>
        <v/>
      </c>
      <c r="K75" s="65" t="str">
        <f>IF(C75="","",_xlfn.CONCAT(VLOOKUP(C75,Tabela3[],7,0)))</f>
        <v/>
      </c>
      <c r="L75" s="77"/>
      <c r="M75" s="78"/>
      <c r="P75" s="11"/>
    </row>
    <row r="76" spans="1:16" ht="99.95" customHeight="1" x14ac:dyDescent="0.25">
      <c r="A76" s="61" t="str">
        <f t="shared" si="2"/>
        <v/>
      </c>
      <c r="B76" s="71"/>
      <c r="C76" s="72"/>
      <c r="D76" s="62" t="str">
        <f>IF(C76="","",VLOOKUP(C76,Tabela3[],3,0))</f>
        <v/>
      </c>
      <c r="E76" s="75"/>
      <c r="F76" s="63" t="str">
        <f>IF(C76="","",VLOOKUP(C76,Tabela3[],5,0))</f>
        <v/>
      </c>
      <c r="G76" s="64" t="str">
        <f>IF(C76="","",VLOOKUP(C76,Tabela3[],4,0))</f>
        <v/>
      </c>
      <c r="H76" s="64" t="str">
        <f t="shared" ref="H76:H139" si="5">IF(C76="","",PRODUCT(E76*G76))</f>
        <v/>
      </c>
      <c r="I76" s="64" t="str">
        <f>IF(C76="","",'Kalkulator oferty'!$G76/(1+'Kalkulator oferty'!$F76))</f>
        <v/>
      </c>
      <c r="J76" s="64" t="str">
        <f t="shared" ref="J76:J139" si="6">IF(C76="","",PRODUCT(E76*I76))</f>
        <v/>
      </c>
      <c r="K76" s="65" t="str">
        <f>IF(C76="","",_xlfn.CONCAT(VLOOKUP(C76,Tabela3[],7,0)))</f>
        <v/>
      </c>
      <c r="L76" s="77"/>
      <c r="M76" s="78"/>
      <c r="P76" s="11"/>
    </row>
    <row r="77" spans="1:16" ht="99.95" customHeight="1" x14ac:dyDescent="0.25">
      <c r="A77" s="61" t="str">
        <f t="shared" ref="A77:A140" si="7">IF(C77="","",A76+1)</f>
        <v/>
      </c>
      <c r="B77" s="71"/>
      <c r="C77" s="72"/>
      <c r="D77" s="62" t="str">
        <f>IF(C77="","",VLOOKUP(C77,Tabela3[],3,0))</f>
        <v/>
      </c>
      <c r="E77" s="75"/>
      <c r="F77" s="63" t="str">
        <f>IF(C77="","",VLOOKUP(C77,Tabela3[],5,0))</f>
        <v/>
      </c>
      <c r="G77" s="64" t="str">
        <f>IF(C77="","",VLOOKUP(C77,Tabela3[],4,0))</f>
        <v/>
      </c>
      <c r="H77" s="64" t="str">
        <f t="shared" si="5"/>
        <v/>
      </c>
      <c r="I77" s="64" t="str">
        <f>IF(C77="","",'Kalkulator oferty'!$G77/(1+'Kalkulator oferty'!$F77))</f>
        <v/>
      </c>
      <c r="J77" s="64" t="str">
        <f t="shared" si="6"/>
        <v/>
      </c>
      <c r="K77" s="65" t="str">
        <f>IF(C77="","",_xlfn.CONCAT(VLOOKUP(C77,Tabela3[],7,0)))</f>
        <v/>
      </c>
      <c r="L77" s="77"/>
      <c r="M77" s="78"/>
      <c r="P77" s="11"/>
    </row>
    <row r="78" spans="1:16" ht="99.95" customHeight="1" x14ac:dyDescent="0.25">
      <c r="A78" s="61" t="str">
        <f t="shared" si="7"/>
        <v/>
      </c>
      <c r="B78" s="71"/>
      <c r="C78" s="72"/>
      <c r="D78" s="62" t="str">
        <f>IF(C78="","",VLOOKUP(C78,Tabela3[],3,0))</f>
        <v/>
      </c>
      <c r="E78" s="75"/>
      <c r="F78" s="63" t="str">
        <f>IF(C78="","",VLOOKUP(C78,Tabela3[],5,0))</f>
        <v/>
      </c>
      <c r="G78" s="64" t="str">
        <f>IF(C78="","",VLOOKUP(C78,Tabela3[],4,0))</f>
        <v/>
      </c>
      <c r="H78" s="64" t="str">
        <f t="shared" si="5"/>
        <v/>
      </c>
      <c r="I78" s="64" t="str">
        <f>IF(C78="","",'Kalkulator oferty'!$G78/(1+'Kalkulator oferty'!$F78))</f>
        <v/>
      </c>
      <c r="J78" s="64" t="str">
        <f t="shared" si="6"/>
        <v/>
      </c>
      <c r="K78" s="65" t="str">
        <f>IF(C78="","",_xlfn.CONCAT(VLOOKUP(C78,Tabela3[],7,0)))</f>
        <v/>
      </c>
      <c r="L78" s="77"/>
      <c r="M78" s="78"/>
      <c r="P78" s="11"/>
    </row>
    <row r="79" spans="1:16" ht="99.95" customHeight="1" x14ac:dyDescent="0.25">
      <c r="A79" s="61" t="str">
        <f t="shared" si="7"/>
        <v/>
      </c>
      <c r="B79" s="71"/>
      <c r="C79" s="72"/>
      <c r="D79" s="62" t="str">
        <f>IF(C79="","",VLOOKUP(C79,Tabela3[],3,0))</f>
        <v/>
      </c>
      <c r="E79" s="75"/>
      <c r="F79" s="63" t="str">
        <f>IF(C79="","",VLOOKUP(C79,Tabela3[],5,0))</f>
        <v/>
      </c>
      <c r="G79" s="64" t="str">
        <f>IF(C79="","",VLOOKUP(C79,Tabela3[],4,0))</f>
        <v/>
      </c>
      <c r="H79" s="64" t="str">
        <f t="shared" si="5"/>
        <v/>
      </c>
      <c r="I79" s="64" t="str">
        <f>IF(C79="","",'Kalkulator oferty'!$G79/(1+'Kalkulator oferty'!$F79))</f>
        <v/>
      </c>
      <c r="J79" s="64" t="str">
        <f t="shared" si="6"/>
        <v/>
      </c>
      <c r="K79" s="65" t="str">
        <f>IF(C79="","",_xlfn.CONCAT(VLOOKUP(C79,Tabela3[],7,0)))</f>
        <v/>
      </c>
      <c r="L79" s="77"/>
      <c r="M79" s="78"/>
      <c r="P79" s="11"/>
    </row>
    <row r="80" spans="1:16" ht="99.95" customHeight="1" x14ac:dyDescent="0.25">
      <c r="A80" s="61" t="str">
        <f t="shared" si="7"/>
        <v/>
      </c>
      <c r="B80" s="71"/>
      <c r="C80" s="72"/>
      <c r="D80" s="62" t="str">
        <f>IF(C80="","",VLOOKUP(C80,Tabela3[],3,0))</f>
        <v/>
      </c>
      <c r="E80" s="75"/>
      <c r="F80" s="63" t="str">
        <f>IF(C80="","",VLOOKUP(C80,Tabela3[],5,0))</f>
        <v/>
      </c>
      <c r="G80" s="64" t="str">
        <f>IF(C80="","",VLOOKUP(C80,Tabela3[],4,0))</f>
        <v/>
      </c>
      <c r="H80" s="64" t="str">
        <f t="shared" si="5"/>
        <v/>
      </c>
      <c r="I80" s="64" t="str">
        <f>IF(C80="","",'Kalkulator oferty'!$G80/(1+'Kalkulator oferty'!$F80))</f>
        <v/>
      </c>
      <c r="J80" s="64" t="str">
        <f t="shared" si="6"/>
        <v/>
      </c>
      <c r="K80" s="65" t="str">
        <f>IF(C80="","",_xlfn.CONCAT(VLOOKUP(C80,Tabela3[],7,0)))</f>
        <v/>
      </c>
      <c r="L80" s="77"/>
      <c r="M80" s="78"/>
      <c r="P80" s="11"/>
    </row>
    <row r="81" spans="1:16" ht="99.95" customHeight="1" x14ac:dyDescent="0.25">
      <c r="A81" s="61" t="str">
        <f t="shared" si="7"/>
        <v/>
      </c>
      <c r="B81" s="71"/>
      <c r="C81" s="72"/>
      <c r="D81" s="62" t="str">
        <f>IF(C81="","",VLOOKUP(C81,Tabela3[],3,0))</f>
        <v/>
      </c>
      <c r="E81" s="75"/>
      <c r="F81" s="63" t="str">
        <f>IF(C81="","",VLOOKUP(C81,Tabela3[],5,0))</f>
        <v/>
      </c>
      <c r="G81" s="64" t="str">
        <f>IF(C81="","",VLOOKUP(C81,Tabela3[],4,0))</f>
        <v/>
      </c>
      <c r="H81" s="64" t="str">
        <f t="shared" si="5"/>
        <v/>
      </c>
      <c r="I81" s="64" t="str">
        <f>IF(C81="","",'Kalkulator oferty'!$G81/(1+'Kalkulator oferty'!$F81))</f>
        <v/>
      </c>
      <c r="J81" s="64" t="str">
        <f t="shared" si="6"/>
        <v/>
      </c>
      <c r="K81" s="65" t="str">
        <f>IF(C81="","",_xlfn.CONCAT(VLOOKUP(C81,Tabela3[],7,0)))</f>
        <v/>
      </c>
      <c r="L81" s="77"/>
      <c r="M81" s="78"/>
      <c r="P81" s="11"/>
    </row>
    <row r="82" spans="1:16" ht="99.95" customHeight="1" x14ac:dyDescent="0.25">
      <c r="A82" s="61" t="str">
        <f t="shared" si="7"/>
        <v/>
      </c>
      <c r="B82" s="71"/>
      <c r="C82" s="72"/>
      <c r="D82" s="62" t="str">
        <f>IF(C82="","",VLOOKUP(C82,Tabela3[],3,0))</f>
        <v/>
      </c>
      <c r="E82" s="75"/>
      <c r="F82" s="63" t="str">
        <f>IF(C82="","",VLOOKUP(C82,Tabela3[],5,0))</f>
        <v/>
      </c>
      <c r="G82" s="64" t="str">
        <f>IF(C82="","",VLOOKUP(C82,Tabela3[],4,0))</f>
        <v/>
      </c>
      <c r="H82" s="64" t="str">
        <f t="shared" si="5"/>
        <v/>
      </c>
      <c r="I82" s="64" t="str">
        <f>IF(C82="","",'Kalkulator oferty'!$G82/(1+'Kalkulator oferty'!$F82))</f>
        <v/>
      </c>
      <c r="J82" s="64" t="str">
        <f t="shared" si="6"/>
        <v/>
      </c>
      <c r="K82" s="65" t="str">
        <f>IF(C82="","",_xlfn.CONCAT(VLOOKUP(C82,Tabela3[],7,0)))</f>
        <v/>
      </c>
      <c r="L82" s="77"/>
      <c r="M82" s="78"/>
      <c r="P82" s="11"/>
    </row>
    <row r="83" spans="1:16" ht="99.95" customHeight="1" x14ac:dyDescent="0.25">
      <c r="A83" s="61" t="str">
        <f t="shared" si="7"/>
        <v/>
      </c>
      <c r="B83" s="71"/>
      <c r="C83" s="72"/>
      <c r="D83" s="62" t="str">
        <f>IF(C83="","",VLOOKUP(C83,Tabela3[],3,0))</f>
        <v/>
      </c>
      <c r="E83" s="75"/>
      <c r="F83" s="63" t="str">
        <f>IF(C83="","",VLOOKUP(C83,Tabela3[],5,0))</f>
        <v/>
      </c>
      <c r="G83" s="64" t="str">
        <f>IF(C83="","",VLOOKUP(C83,Tabela3[],4,0))</f>
        <v/>
      </c>
      <c r="H83" s="64" t="str">
        <f t="shared" si="5"/>
        <v/>
      </c>
      <c r="I83" s="64" t="str">
        <f>IF(C83="","",'Kalkulator oferty'!$G83/(1+'Kalkulator oferty'!$F83))</f>
        <v/>
      </c>
      <c r="J83" s="64" t="str">
        <f t="shared" si="6"/>
        <v/>
      </c>
      <c r="K83" s="65" t="str">
        <f>IF(C83="","",_xlfn.CONCAT(VLOOKUP(C83,Tabela3[],7,0)))</f>
        <v/>
      </c>
      <c r="L83" s="77"/>
      <c r="M83" s="78"/>
      <c r="P83" s="11"/>
    </row>
    <row r="84" spans="1:16" ht="99.95" customHeight="1" x14ac:dyDescent="0.25">
      <c r="A84" s="61" t="str">
        <f t="shared" si="7"/>
        <v/>
      </c>
      <c r="B84" s="71"/>
      <c r="C84" s="72"/>
      <c r="D84" s="62" t="str">
        <f>IF(C84="","",VLOOKUP(C84,Tabela3[],3,0))</f>
        <v/>
      </c>
      <c r="E84" s="75"/>
      <c r="F84" s="63" t="str">
        <f>IF(C84="","",VLOOKUP(C84,Tabela3[],5,0))</f>
        <v/>
      </c>
      <c r="G84" s="64" t="str">
        <f>IF(C84="","",VLOOKUP(C84,Tabela3[],4,0))</f>
        <v/>
      </c>
      <c r="H84" s="64" t="str">
        <f t="shared" si="5"/>
        <v/>
      </c>
      <c r="I84" s="64" t="str">
        <f>IF(C84="","",'Kalkulator oferty'!$G84/(1+'Kalkulator oferty'!$F84))</f>
        <v/>
      </c>
      <c r="J84" s="64" t="str">
        <f t="shared" si="6"/>
        <v/>
      </c>
      <c r="K84" s="65" t="str">
        <f>IF(C84="","",_xlfn.CONCAT(VLOOKUP(C84,Tabela3[],7,0)))</f>
        <v/>
      </c>
      <c r="L84" s="77"/>
      <c r="M84" s="78"/>
      <c r="P84" s="11"/>
    </row>
    <row r="85" spans="1:16" ht="99.95" customHeight="1" x14ac:dyDescent="0.25">
      <c r="A85" s="61" t="str">
        <f t="shared" si="7"/>
        <v/>
      </c>
      <c r="B85" s="71"/>
      <c r="C85" s="72"/>
      <c r="D85" s="62" t="str">
        <f>IF(C85="","",VLOOKUP(C85,Tabela3[],3,0))</f>
        <v/>
      </c>
      <c r="E85" s="75"/>
      <c r="F85" s="63" t="str">
        <f>IF(C85="","",VLOOKUP(C85,Tabela3[],5,0))</f>
        <v/>
      </c>
      <c r="G85" s="64" t="str">
        <f>IF(C85="","",VLOOKUP(C85,Tabela3[],4,0))</f>
        <v/>
      </c>
      <c r="H85" s="64" t="str">
        <f t="shared" si="5"/>
        <v/>
      </c>
      <c r="I85" s="64" t="str">
        <f>IF(C85="","",'Kalkulator oferty'!$G85/(1+'Kalkulator oferty'!$F85))</f>
        <v/>
      </c>
      <c r="J85" s="64" t="str">
        <f t="shared" si="6"/>
        <v/>
      </c>
      <c r="K85" s="65" t="str">
        <f>IF(C85="","",_xlfn.CONCAT(VLOOKUP(C85,Tabela3[],7,0)))</f>
        <v/>
      </c>
      <c r="L85" s="77"/>
      <c r="M85" s="78"/>
      <c r="P85" s="11"/>
    </row>
    <row r="86" spans="1:16" ht="99.95" customHeight="1" x14ac:dyDescent="0.25">
      <c r="A86" s="61" t="str">
        <f t="shared" si="7"/>
        <v/>
      </c>
      <c r="B86" s="71"/>
      <c r="C86" s="72"/>
      <c r="D86" s="62" t="str">
        <f>IF(C86="","",VLOOKUP(C86,Tabela3[],3,0))</f>
        <v/>
      </c>
      <c r="E86" s="75"/>
      <c r="F86" s="63" t="str">
        <f>IF(C86="","",VLOOKUP(C86,Tabela3[],5,0))</f>
        <v/>
      </c>
      <c r="G86" s="64" t="str">
        <f>IF(C86="","",VLOOKUP(C86,Tabela3[],4,0))</f>
        <v/>
      </c>
      <c r="H86" s="64" t="str">
        <f t="shared" si="5"/>
        <v/>
      </c>
      <c r="I86" s="64" t="str">
        <f>IF(C86="","",'Kalkulator oferty'!$G86/(1+'Kalkulator oferty'!$F86))</f>
        <v/>
      </c>
      <c r="J86" s="64" t="str">
        <f t="shared" si="6"/>
        <v/>
      </c>
      <c r="K86" s="65" t="str">
        <f>IF(C86="","",_xlfn.CONCAT(VLOOKUP(C86,Tabela3[],7,0)))</f>
        <v/>
      </c>
      <c r="L86" s="77"/>
      <c r="M86" s="78"/>
      <c r="P86" s="11"/>
    </row>
    <row r="87" spans="1:16" ht="99.95" customHeight="1" x14ac:dyDescent="0.25">
      <c r="A87" s="61" t="str">
        <f t="shared" si="7"/>
        <v/>
      </c>
      <c r="B87" s="71"/>
      <c r="C87" s="72"/>
      <c r="D87" s="62" t="str">
        <f>IF(C87="","",VLOOKUP(C87,Tabela3[],3,0))</f>
        <v/>
      </c>
      <c r="E87" s="75"/>
      <c r="F87" s="63" t="str">
        <f>IF(C87="","",VLOOKUP(C87,Tabela3[],5,0))</f>
        <v/>
      </c>
      <c r="G87" s="64" t="str">
        <f>IF(C87="","",VLOOKUP(C87,Tabela3[],4,0))</f>
        <v/>
      </c>
      <c r="H87" s="64" t="str">
        <f t="shared" si="5"/>
        <v/>
      </c>
      <c r="I87" s="64" t="str">
        <f>IF(C87="","",'Kalkulator oferty'!$G87/(1+'Kalkulator oferty'!$F87))</f>
        <v/>
      </c>
      <c r="J87" s="64" t="str">
        <f t="shared" si="6"/>
        <v/>
      </c>
      <c r="K87" s="65" t="str">
        <f>IF(C87="","",_xlfn.CONCAT(VLOOKUP(C87,Tabela3[],7,0)))</f>
        <v/>
      </c>
      <c r="L87" s="77"/>
      <c r="M87" s="78"/>
      <c r="P87" s="11"/>
    </row>
    <row r="88" spans="1:16" ht="99.95" customHeight="1" x14ac:dyDescent="0.25">
      <c r="A88" s="61" t="str">
        <f t="shared" si="7"/>
        <v/>
      </c>
      <c r="B88" s="71"/>
      <c r="C88" s="72"/>
      <c r="D88" s="62" t="str">
        <f>IF(C88="","",VLOOKUP(C88,Tabela3[],3,0))</f>
        <v/>
      </c>
      <c r="E88" s="75"/>
      <c r="F88" s="63" t="str">
        <f>IF(C88="","",VLOOKUP(C88,Tabela3[],5,0))</f>
        <v/>
      </c>
      <c r="G88" s="64" t="str">
        <f>IF(C88="","",VLOOKUP(C88,Tabela3[],4,0))</f>
        <v/>
      </c>
      <c r="H88" s="64" t="str">
        <f t="shared" si="5"/>
        <v/>
      </c>
      <c r="I88" s="64" t="str">
        <f>IF(C88="","",'Kalkulator oferty'!$G88/(1+'Kalkulator oferty'!$F88))</f>
        <v/>
      </c>
      <c r="J88" s="64" t="str">
        <f t="shared" si="6"/>
        <v/>
      </c>
      <c r="K88" s="65" t="str">
        <f>IF(C88="","",_xlfn.CONCAT(VLOOKUP(C88,Tabela3[],7,0)))</f>
        <v/>
      </c>
      <c r="L88" s="77"/>
      <c r="M88" s="78"/>
      <c r="P88" s="11"/>
    </row>
    <row r="89" spans="1:16" ht="99.95" customHeight="1" x14ac:dyDescent="0.25">
      <c r="A89" s="61" t="str">
        <f t="shared" si="7"/>
        <v/>
      </c>
      <c r="B89" s="71"/>
      <c r="C89" s="72"/>
      <c r="D89" s="62" t="str">
        <f>IF(C89="","",VLOOKUP(C89,Tabela3[],3,0))</f>
        <v/>
      </c>
      <c r="E89" s="75"/>
      <c r="F89" s="63" t="str">
        <f>IF(C89="","",VLOOKUP(C89,Tabela3[],5,0))</f>
        <v/>
      </c>
      <c r="G89" s="64" t="str">
        <f>IF(C89="","",VLOOKUP(C89,Tabela3[],4,0))</f>
        <v/>
      </c>
      <c r="H89" s="64" t="str">
        <f t="shared" si="5"/>
        <v/>
      </c>
      <c r="I89" s="64" t="str">
        <f>IF(C89="","",'Kalkulator oferty'!$G89/(1+'Kalkulator oferty'!$F89))</f>
        <v/>
      </c>
      <c r="J89" s="64" t="str">
        <f t="shared" si="6"/>
        <v/>
      </c>
      <c r="K89" s="65" t="str">
        <f>IF(C89="","",_xlfn.CONCAT(VLOOKUP(C89,Tabela3[],7,0)))</f>
        <v/>
      </c>
      <c r="L89" s="77"/>
      <c r="M89" s="78"/>
      <c r="P89" s="11"/>
    </row>
    <row r="90" spans="1:16" ht="99.95" customHeight="1" x14ac:dyDescent="0.25">
      <c r="A90" s="61" t="str">
        <f t="shared" si="7"/>
        <v/>
      </c>
      <c r="B90" s="71"/>
      <c r="C90" s="72"/>
      <c r="D90" s="62" t="str">
        <f>IF(C90="","",VLOOKUP(C90,Tabela3[],3,0))</f>
        <v/>
      </c>
      <c r="E90" s="75"/>
      <c r="F90" s="63" t="str">
        <f>IF(C90="","",VLOOKUP(C90,Tabela3[],5,0))</f>
        <v/>
      </c>
      <c r="G90" s="64" t="str">
        <f>IF(C90="","",VLOOKUP(C90,Tabela3[],4,0))</f>
        <v/>
      </c>
      <c r="H90" s="64" t="str">
        <f t="shared" si="5"/>
        <v/>
      </c>
      <c r="I90" s="64" t="str">
        <f>IF(C90="","",'Kalkulator oferty'!$G90/(1+'Kalkulator oferty'!$F90))</f>
        <v/>
      </c>
      <c r="J90" s="64" t="str">
        <f t="shared" si="6"/>
        <v/>
      </c>
      <c r="K90" s="65" t="str">
        <f>IF(C90="","",_xlfn.CONCAT(VLOOKUP(C90,Tabela3[],7,0)))</f>
        <v/>
      </c>
      <c r="L90" s="77"/>
      <c r="M90" s="78"/>
      <c r="P90" s="11"/>
    </row>
    <row r="91" spans="1:16" ht="99.95" customHeight="1" x14ac:dyDescent="0.25">
      <c r="A91" s="61" t="str">
        <f t="shared" si="7"/>
        <v/>
      </c>
      <c r="B91" s="71"/>
      <c r="C91" s="72"/>
      <c r="D91" s="62" t="str">
        <f>IF(C91="","",VLOOKUP(C91,Tabela3[],3,0))</f>
        <v/>
      </c>
      <c r="E91" s="75"/>
      <c r="F91" s="63" t="str">
        <f>IF(C91="","",VLOOKUP(C91,Tabela3[],5,0))</f>
        <v/>
      </c>
      <c r="G91" s="64" t="str">
        <f>IF(C91="","",VLOOKUP(C91,Tabela3[],4,0))</f>
        <v/>
      </c>
      <c r="H91" s="64" t="str">
        <f t="shared" si="5"/>
        <v/>
      </c>
      <c r="I91" s="64" t="str">
        <f>IF(C91="","",'Kalkulator oferty'!$G91/(1+'Kalkulator oferty'!$F91))</f>
        <v/>
      </c>
      <c r="J91" s="64" t="str">
        <f t="shared" si="6"/>
        <v/>
      </c>
      <c r="K91" s="65" t="str">
        <f>IF(C91="","",_xlfn.CONCAT(VLOOKUP(C91,Tabela3[],7,0)))</f>
        <v/>
      </c>
      <c r="L91" s="77"/>
      <c r="M91" s="78"/>
      <c r="P91" s="11"/>
    </row>
    <row r="92" spans="1:16" ht="99.95" customHeight="1" x14ac:dyDescent="0.25">
      <c r="A92" s="61" t="str">
        <f t="shared" si="7"/>
        <v/>
      </c>
      <c r="B92" s="71"/>
      <c r="C92" s="72"/>
      <c r="D92" s="62" t="str">
        <f>IF(C92="","",VLOOKUP(C92,Tabela3[],3,0))</f>
        <v/>
      </c>
      <c r="E92" s="75"/>
      <c r="F92" s="63" t="str">
        <f>IF(C92="","",VLOOKUP(C92,Tabela3[],5,0))</f>
        <v/>
      </c>
      <c r="G92" s="64" t="str">
        <f>IF(C92="","",VLOOKUP(C92,Tabela3[],4,0))</f>
        <v/>
      </c>
      <c r="H92" s="64" t="str">
        <f t="shared" si="5"/>
        <v/>
      </c>
      <c r="I92" s="64" t="str">
        <f>IF(C92="","",'Kalkulator oferty'!$G92/(1+'Kalkulator oferty'!$F92))</f>
        <v/>
      </c>
      <c r="J92" s="64" t="str">
        <f t="shared" si="6"/>
        <v/>
      </c>
      <c r="K92" s="65" t="str">
        <f>IF(C92="","",_xlfn.CONCAT(VLOOKUP(C92,Tabela3[],7,0)))</f>
        <v/>
      </c>
      <c r="L92" s="77"/>
      <c r="M92" s="78"/>
      <c r="P92" s="11"/>
    </row>
    <row r="93" spans="1:16" ht="99.95" customHeight="1" x14ac:dyDescent="0.25">
      <c r="A93" s="61" t="str">
        <f t="shared" si="7"/>
        <v/>
      </c>
      <c r="B93" s="71"/>
      <c r="C93" s="72"/>
      <c r="D93" s="62" t="str">
        <f>IF(C93="","",VLOOKUP(C93,Tabela3[],3,0))</f>
        <v/>
      </c>
      <c r="E93" s="75"/>
      <c r="F93" s="63" t="str">
        <f>IF(C93="","",VLOOKUP(C93,Tabela3[],5,0))</f>
        <v/>
      </c>
      <c r="G93" s="64" t="str">
        <f>IF(C93="","",VLOOKUP(C93,Tabela3[],4,0))</f>
        <v/>
      </c>
      <c r="H93" s="64" t="str">
        <f t="shared" si="5"/>
        <v/>
      </c>
      <c r="I93" s="64" t="str">
        <f>IF(C93="","",'Kalkulator oferty'!$G93/(1+'Kalkulator oferty'!$F93))</f>
        <v/>
      </c>
      <c r="J93" s="64" t="str">
        <f t="shared" si="6"/>
        <v/>
      </c>
      <c r="K93" s="65" t="str">
        <f>IF(C93="","",_xlfn.CONCAT(VLOOKUP(C93,Tabela3[],7,0)))</f>
        <v/>
      </c>
      <c r="L93" s="77"/>
      <c r="M93" s="78"/>
      <c r="P93" s="11"/>
    </row>
    <row r="94" spans="1:16" ht="99.95" customHeight="1" x14ac:dyDescent="0.25">
      <c r="A94" s="61" t="str">
        <f t="shared" si="7"/>
        <v/>
      </c>
      <c r="B94" s="71"/>
      <c r="C94" s="72"/>
      <c r="D94" s="62" t="str">
        <f>IF(C94="","",VLOOKUP(C94,Tabela3[],3,0))</f>
        <v/>
      </c>
      <c r="E94" s="75"/>
      <c r="F94" s="63" t="str">
        <f>IF(C94="","",VLOOKUP(C94,Tabela3[],5,0))</f>
        <v/>
      </c>
      <c r="G94" s="64" t="str">
        <f>IF(C94="","",VLOOKUP(C94,Tabela3[],4,0))</f>
        <v/>
      </c>
      <c r="H94" s="64" t="str">
        <f t="shared" si="5"/>
        <v/>
      </c>
      <c r="I94" s="64" t="str">
        <f>IF(C94="","",'Kalkulator oferty'!$G94/(1+'Kalkulator oferty'!$F94))</f>
        <v/>
      </c>
      <c r="J94" s="64" t="str">
        <f t="shared" si="6"/>
        <v/>
      </c>
      <c r="K94" s="65" t="str">
        <f>IF(C94="","",_xlfn.CONCAT(VLOOKUP(C94,Tabela3[],7,0)))</f>
        <v/>
      </c>
      <c r="L94" s="77"/>
      <c r="M94" s="78"/>
      <c r="P94" s="11"/>
    </row>
    <row r="95" spans="1:16" ht="99.95" customHeight="1" x14ac:dyDescent="0.25">
      <c r="A95" s="61" t="str">
        <f t="shared" si="7"/>
        <v/>
      </c>
      <c r="B95" s="71"/>
      <c r="C95" s="72"/>
      <c r="D95" s="62" t="str">
        <f>IF(C95="","",VLOOKUP(C95,Tabela3[],3,0))</f>
        <v/>
      </c>
      <c r="E95" s="75"/>
      <c r="F95" s="63" t="str">
        <f>IF(C95="","",VLOOKUP(C95,Tabela3[],5,0))</f>
        <v/>
      </c>
      <c r="G95" s="64" t="str">
        <f>IF(C95="","",VLOOKUP(C95,Tabela3[],4,0))</f>
        <v/>
      </c>
      <c r="H95" s="64" t="str">
        <f t="shared" si="5"/>
        <v/>
      </c>
      <c r="I95" s="64" t="str">
        <f>IF(C95="","",'Kalkulator oferty'!$G95/(1+'Kalkulator oferty'!$F95))</f>
        <v/>
      </c>
      <c r="J95" s="64" t="str">
        <f t="shared" si="6"/>
        <v/>
      </c>
      <c r="K95" s="65" t="str">
        <f>IF(C95="","",_xlfn.CONCAT(VLOOKUP(C95,Tabela3[],7,0)))</f>
        <v/>
      </c>
      <c r="L95" s="77"/>
      <c r="M95" s="78"/>
      <c r="P95" s="11"/>
    </row>
    <row r="96" spans="1:16" ht="99.95" customHeight="1" x14ac:dyDescent="0.25">
      <c r="A96" s="61" t="str">
        <f t="shared" si="7"/>
        <v/>
      </c>
      <c r="B96" s="71"/>
      <c r="C96" s="72"/>
      <c r="D96" s="62" t="str">
        <f>IF(C96="","",VLOOKUP(C96,Tabela3[],3,0))</f>
        <v/>
      </c>
      <c r="E96" s="75"/>
      <c r="F96" s="63" t="str">
        <f>IF(C96="","",VLOOKUP(C96,Tabela3[],5,0))</f>
        <v/>
      </c>
      <c r="G96" s="64" t="str">
        <f>IF(C96="","",VLOOKUP(C96,Tabela3[],4,0))</f>
        <v/>
      </c>
      <c r="H96" s="64" t="str">
        <f t="shared" si="5"/>
        <v/>
      </c>
      <c r="I96" s="64" t="str">
        <f>IF(C96="","",'Kalkulator oferty'!$G96/(1+'Kalkulator oferty'!$F96))</f>
        <v/>
      </c>
      <c r="J96" s="64" t="str">
        <f t="shared" si="6"/>
        <v/>
      </c>
      <c r="K96" s="65" t="str">
        <f>IF(C96="","",_xlfn.CONCAT(VLOOKUP(C96,Tabela3[],7,0)))</f>
        <v/>
      </c>
      <c r="L96" s="77"/>
      <c r="M96" s="78"/>
      <c r="P96" s="11"/>
    </row>
    <row r="97" spans="1:16" ht="99.95" customHeight="1" x14ac:dyDescent="0.25">
      <c r="A97" s="61" t="str">
        <f t="shared" si="7"/>
        <v/>
      </c>
      <c r="B97" s="71"/>
      <c r="C97" s="72"/>
      <c r="D97" s="62" t="str">
        <f>IF(C97="","",VLOOKUP(C97,Tabela3[],3,0))</f>
        <v/>
      </c>
      <c r="E97" s="75"/>
      <c r="F97" s="63" t="str">
        <f>IF(C97="","",VLOOKUP(C97,Tabela3[],5,0))</f>
        <v/>
      </c>
      <c r="G97" s="64" t="str">
        <f>IF(C97="","",VLOOKUP(C97,Tabela3[],4,0))</f>
        <v/>
      </c>
      <c r="H97" s="64" t="str">
        <f t="shared" si="5"/>
        <v/>
      </c>
      <c r="I97" s="64" t="str">
        <f>IF(C97="","",'Kalkulator oferty'!$G97/(1+'Kalkulator oferty'!$F97))</f>
        <v/>
      </c>
      <c r="J97" s="64" t="str">
        <f t="shared" si="6"/>
        <v/>
      </c>
      <c r="K97" s="65" t="str">
        <f>IF(C97="","",_xlfn.CONCAT(VLOOKUP(C97,Tabela3[],7,0)))</f>
        <v/>
      </c>
      <c r="L97" s="77"/>
      <c r="M97" s="78"/>
      <c r="P97" s="11"/>
    </row>
    <row r="98" spans="1:16" ht="99.95" customHeight="1" x14ac:dyDescent="0.25">
      <c r="A98" s="61" t="str">
        <f t="shared" si="7"/>
        <v/>
      </c>
      <c r="B98" s="71"/>
      <c r="C98" s="72"/>
      <c r="D98" s="62" t="str">
        <f>IF(C98="","",VLOOKUP(C98,Tabela3[],3,0))</f>
        <v/>
      </c>
      <c r="E98" s="75"/>
      <c r="F98" s="63" t="str">
        <f>IF(C98="","",VLOOKUP(C98,Tabela3[],5,0))</f>
        <v/>
      </c>
      <c r="G98" s="64" t="str">
        <f>IF(C98="","",VLOOKUP(C98,Tabela3[],4,0))</f>
        <v/>
      </c>
      <c r="H98" s="64" t="str">
        <f t="shared" si="5"/>
        <v/>
      </c>
      <c r="I98" s="64" t="str">
        <f>IF(C98="","",'Kalkulator oferty'!$G98/(1+'Kalkulator oferty'!$F98))</f>
        <v/>
      </c>
      <c r="J98" s="64" t="str">
        <f t="shared" si="6"/>
        <v/>
      </c>
      <c r="K98" s="65" t="str">
        <f>IF(C98="","",_xlfn.CONCAT(VLOOKUP(C98,Tabela3[],7,0)))</f>
        <v/>
      </c>
      <c r="L98" s="77"/>
      <c r="M98" s="78"/>
      <c r="P98" s="11"/>
    </row>
    <row r="99" spans="1:16" ht="99.95" customHeight="1" x14ac:dyDescent="0.25">
      <c r="A99" s="61" t="str">
        <f t="shared" si="7"/>
        <v/>
      </c>
      <c r="B99" s="71"/>
      <c r="C99" s="72"/>
      <c r="D99" s="62" t="str">
        <f>IF(C99="","",VLOOKUP(C99,Tabela3[],3,0))</f>
        <v/>
      </c>
      <c r="E99" s="75"/>
      <c r="F99" s="63" t="str">
        <f>IF(C99="","",VLOOKUP(C99,Tabela3[],5,0))</f>
        <v/>
      </c>
      <c r="G99" s="64" t="str">
        <f>IF(C99="","",VLOOKUP(C99,Tabela3[],4,0))</f>
        <v/>
      </c>
      <c r="H99" s="64" t="str">
        <f t="shared" si="5"/>
        <v/>
      </c>
      <c r="I99" s="64" t="str">
        <f>IF(C99="","",'Kalkulator oferty'!$G99/(1+'Kalkulator oferty'!$F99))</f>
        <v/>
      </c>
      <c r="J99" s="64" t="str">
        <f t="shared" si="6"/>
        <v/>
      </c>
      <c r="K99" s="65" t="str">
        <f>IF(C99="","",_xlfn.CONCAT(VLOOKUP(C99,Tabela3[],7,0)))</f>
        <v/>
      </c>
      <c r="L99" s="77"/>
      <c r="M99" s="78"/>
      <c r="P99" s="11"/>
    </row>
    <row r="100" spans="1:16" ht="99.95" customHeight="1" x14ac:dyDescent="0.25">
      <c r="A100" s="61" t="str">
        <f t="shared" si="7"/>
        <v/>
      </c>
      <c r="B100" s="71"/>
      <c r="C100" s="72"/>
      <c r="D100" s="62" t="str">
        <f>IF(C100="","",VLOOKUP(C100,Tabela3[],3,0))</f>
        <v/>
      </c>
      <c r="E100" s="75"/>
      <c r="F100" s="63" t="str">
        <f>IF(C100="","",VLOOKUP(C100,Tabela3[],5,0))</f>
        <v/>
      </c>
      <c r="G100" s="64" t="str">
        <f>IF(C100="","",VLOOKUP(C100,Tabela3[],4,0))</f>
        <v/>
      </c>
      <c r="H100" s="64" t="str">
        <f t="shared" si="5"/>
        <v/>
      </c>
      <c r="I100" s="64" t="str">
        <f>IF(C100="","",'Kalkulator oferty'!$G100/(1+'Kalkulator oferty'!$F100))</f>
        <v/>
      </c>
      <c r="J100" s="64" t="str">
        <f t="shared" si="6"/>
        <v/>
      </c>
      <c r="K100" s="65" t="str">
        <f>IF(C100="","",_xlfn.CONCAT(VLOOKUP(C100,Tabela3[],7,0)))</f>
        <v/>
      </c>
      <c r="L100" s="77"/>
      <c r="M100" s="78"/>
      <c r="P100" s="11"/>
    </row>
    <row r="101" spans="1:16" ht="99.95" customHeight="1" x14ac:dyDescent="0.25">
      <c r="A101" s="61" t="str">
        <f t="shared" si="7"/>
        <v/>
      </c>
      <c r="B101" s="71"/>
      <c r="C101" s="72"/>
      <c r="D101" s="62" t="str">
        <f>IF(C101="","",VLOOKUP(C101,Tabela3[],3,0))</f>
        <v/>
      </c>
      <c r="E101" s="75"/>
      <c r="F101" s="63" t="str">
        <f>IF(C101="","",VLOOKUP(C101,Tabela3[],5,0))</f>
        <v/>
      </c>
      <c r="G101" s="64" t="str">
        <f>IF(C101="","",VLOOKUP(C101,Tabela3[],4,0))</f>
        <v/>
      </c>
      <c r="H101" s="64" t="str">
        <f t="shared" si="5"/>
        <v/>
      </c>
      <c r="I101" s="64" t="str">
        <f>IF(C101="","",'Kalkulator oferty'!$G101/(1+'Kalkulator oferty'!$F101))</f>
        <v/>
      </c>
      <c r="J101" s="64" t="str">
        <f t="shared" si="6"/>
        <v/>
      </c>
      <c r="K101" s="65" t="str">
        <f>IF(C101="","",_xlfn.CONCAT(VLOOKUP(C101,Tabela3[],7,0)))</f>
        <v/>
      </c>
      <c r="L101" s="77"/>
      <c r="M101" s="78"/>
      <c r="P101" s="11"/>
    </row>
    <row r="102" spans="1:16" ht="99.95" customHeight="1" x14ac:dyDescent="0.25">
      <c r="A102" s="61" t="str">
        <f t="shared" si="7"/>
        <v/>
      </c>
      <c r="B102" s="71"/>
      <c r="C102" s="72"/>
      <c r="D102" s="62" t="str">
        <f>IF(C102="","",VLOOKUP(C102,Tabela3[],3,0))</f>
        <v/>
      </c>
      <c r="E102" s="75"/>
      <c r="F102" s="63" t="str">
        <f>IF(C102="","",VLOOKUP(C102,Tabela3[],5,0))</f>
        <v/>
      </c>
      <c r="G102" s="64" t="str">
        <f>IF(C102="","",VLOOKUP(C102,Tabela3[],4,0))</f>
        <v/>
      </c>
      <c r="H102" s="64" t="str">
        <f t="shared" si="5"/>
        <v/>
      </c>
      <c r="I102" s="64" t="str">
        <f>IF(C102="","",'Kalkulator oferty'!$G102/(1+'Kalkulator oferty'!$F102))</f>
        <v/>
      </c>
      <c r="J102" s="64" t="str">
        <f t="shared" si="6"/>
        <v/>
      </c>
      <c r="K102" s="65" t="str">
        <f>IF(C102="","",_xlfn.CONCAT(VLOOKUP(C102,Tabela3[],7,0)))</f>
        <v/>
      </c>
      <c r="L102" s="77"/>
      <c r="M102" s="78"/>
      <c r="P102" s="11"/>
    </row>
    <row r="103" spans="1:16" ht="99.95" customHeight="1" x14ac:dyDescent="0.25">
      <c r="A103" s="61" t="str">
        <f t="shared" si="7"/>
        <v/>
      </c>
      <c r="B103" s="71"/>
      <c r="C103" s="72"/>
      <c r="D103" s="62" t="str">
        <f>IF(C103="","",VLOOKUP(C103,Tabela3[],3,0))</f>
        <v/>
      </c>
      <c r="E103" s="75"/>
      <c r="F103" s="63" t="str">
        <f>IF(C103="","",VLOOKUP(C103,Tabela3[],5,0))</f>
        <v/>
      </c>
      <c r="G103" s="64" t="str">
        <f>IF(C103="","",VLOOKUP(C103,Tabela3[],4,0))</f>
        <v/>
      </c>
      <c r="H103" s="64" t="str">
        <f t="shared" si="5"/>
        <v/>
      </c>
      <c r="I103" s="64" t="str">
        <f>IF(C103="","",'Kalkulator oferty'!$G103/(1+'Kalkulator oferty'!$F103))</f>
        <v/>
      </c>
      <c r="J103" s="64" t="str">
        <f t="shared" si="6"/>
        <v/>
      </c>
      <c r="K103" s="65" t="str">
        <f>IF(C103="","",_xlfn.CONCAT(VLOOKUP(C103,Tabela3[],7,0)))</f>
        <v/>
      </c>
      <c r="L103" s="77"/>
      <c r="M103" s="78"/>
      <c r="P103" s="11"/>
    </row>
    <row r="104" spans="1:16" ht="99.95" customHeight="1" x14ac:dyDescent="0.25">
      <c r="A104" s="61" t="str">
        <f t="shared" si="7"/>
        <v/>
      </c>
      <c r="B104" s="71"/>
      <c r="C104" s="72"/>
      <c r="D104" s="62" t="str">
        <f>IF(C104="","",VLOOKUP(C104,Tabela3[],3,0))</f>
        <v/>
      </c>
      <c r="E104" s="75"/>
      <c r="F104" s="63" t="str">
        <f>IF(C104="","",VLOOKUP(C104,Tabela3[],5,0))</f>
        <v/>
      </c>
      <c r="G104" s="64" t="str">
        <f>IF(C104="","",VLOOKUP(C104,Tabela3[],4,0))</f>
        <v/>
      </c>
      <c r="H104" s="64" t="str">
        <f t="shared" si="5"/>
        <v/>
      </c>
      <c r="I104" s="64" t="str">
        <f>IF(C104="","",'Kalkulator oferty'!$G104/(1+'Kalkulator oferty'!$F104))</f>
        <v/>
      </c>
      <c r="J104" s="64" t="str">
        <f t="shared" si="6"/>
        <v/>
      </c>
      <c r="K104" s="65" t="str">
        <f>IF(C104="","",_xlfn.CONCAT(VLOOKUP(C104,Tabela3[],7,0)))</f>
        <v/>
      </c>
      <c r="L104" s="77"/>
      <c r="M104" s="78"/>
      <c r="P104" s="11"/>
    </row>
    <row r="105" spans="1:16" ht="99.95" customHeight="1" x14ac:dyDescent="0.25">
      <c r="A105" s="61" t="str">
        <f t="shared" si="7"/>
        <v/>
      </c>
      <c r="B105" s="71"/>
      <c r="C105" s="72"/>
      <c r="D105" s="62" t="str">
        <f>IF(C105="","",VLOOKUP(C105,Tabela3[],3,0))</f>
        <v/>
      </c>
      <c r="E105" s="75"/>
      <c r="F105" s="63" t="str">
        <f>IF(C105="","",VLOOKUP(C105,Tabela3[],5,0))</f>
        <v/>
      </c>
      <c r="G105" s="64" t="str">
        <f>IF(C105="","",VLOOKUP(C105,Tabela3[],4,0))</f>
        <v/>
      </c>
      <c r="H105" s="64" t="str">
        <f t="shared" si="5"/>
        <v/>
      </c>
      <c r="I105" s="64" t="str">
        <f>IF(C105="","",'Kalkulator oferty'!$G105/(1+'Kalkulator oferty'!$F105))</f>
        <v/>
      </c>
      <c r="J105" s="64" t="str">
        <f t="shared" si="6"/>
        <v/>
      </c>
      <c r="K105" s="65" t="str">
        <f>IF(C105="","",_xlfn.CONCAT(VLOOKUP(C105,Tabela3[],7,0)))</f>
        <v/>
      </c>
      <c r="L105" s="77"/>
      <c r="M105" s="78"/>
      <c r="P105" s="11"/>
    </row>
    <row r="106" spans="1:16" ht="99.95" customHeight="1" x14ac:dyDescent="0.25">
      <c r="A106" s="61" t="str">
        <f t="shared" si="7"/>
        <v/>
      </c>
      <c r="B106" s="71"/>
      <c r="C106" s="72"/>
      <c r="D106" s="62" t="str">
        <f>IF(C106="","",VLOOKUP(C106,Tabela3[],3,0))</f>
        <v/>
      </c>
      <c r="E106" s="75"/>
      <c r="F106" s="63" t="str">
        <f>IF(C106="","",VLOOKUP(C106,Tabela3[],5,0))</f>
        <v/>
      </c>
      <c r="G106" s="64" t="str">
        <f>IF(C106="","",VLOOKUP(C106,Tabela3[],4,0))</f>
        <v/>
      </c>
      <c r="H106" s="64" t="str">
        <f t="shared" si="5"/>
        <v/>
      </c>
      <c r="I106" s="64" t="str">
        <f>IF(C106="","",'Kalkulator oferty'!$G106/(1+'Kalkulator oferty'!$F106))</f>
        <v/>
      </c>
      <c r="J106" s="64" t="str">
        <f t="shared" si="6"/>
        <v/>
      </c>
      <c r="K106" s="65" t="str">
        <f>IF(C106="","",_xlfn.CONCAT(VLOOKUP(C106,Tabela3[],7,0)))</f>
        <v/>
      </c>
      <c r="L106" s="77"/>
      <c r="M106" s="78"/>
      <c r="P106" s="11"/>
    </row>
    <row r="107" spans="1:16" ht="99.95" customHeight="1" x14ac:dyDescent="0.25">
      <c r="A107" s="61" t="str">
        <f t="shared" si="7"/>
        <v/>
      </c>
      <c r="B107" s="71"/>
      <c r="C107" s="72"/>
      <c r="D107" s="62" t="str">
        <f>IF(C107="","",VLOOKUP(C107,Tabela3[],3,0))</f>
        <v/>
      </c>
      <c r="E107" s="75"/>
      <c r="F107" s="63" t="str">
        <f>IF(C107="","",VLOOKUP(C107,Tabela3[],5,0))</f>
        <v/>
      </c>
      <c r="G107" s="64" t="str">
        <f>IF(C107="","",VLOOKUP(C107,Tabela3[],4,0))</f>
        <v/>
      </c>
      <c r="H107" s="64" t="str">
        <f t="shared" si="5"/>
        <v/>
      </c>
      <c r="I107" s="64" t="str">
        <f>IF(C107="","",'Kalkulator oferty'!$G107/(1+'Kalkulator oferty'!$F107))</f>
        <v/>
      </c>
      <c r="J107" s="64" t="str">
        <f t="shared" si="6"/>
        <v/>
      </c>
      <c r="K107" s="65" t="str">
        <f>IF(C107="","",_xlfn.CONCAT(VLOOKUP(C107,Tabela3[],7,0)))</f>
        <v/>
      </c>
      <c r="L107" s="77"/>
      <c r="M107" s="78"/>
      <c r="P107" s="11"/>
    </row>
    <row r="108" spans="1:16" ht="99.95" customHeight="1" x14ac:dyDescent="0.25">
      <c r="A108" s="61" t="str">
        <f t="shared" si="7"/>
        <v/>
      </c>
      <c r="B108" s="71"/>
      <c r="C108" s="72"/>
      <c r="D108" s="62" t="str">
        <f>IF(C108="","",VLOOKUP(C108,Tabela3[],3,0))</f>
        <v/>
      </c>
      <c r="E108" s="75"/>
      <c r="F108" s="63" t="str">
        <f>IF(C108="","",VLOOKUP(C108,Tabela3[],5,0))</f>
        <v/>
      </c>
      <c r="G108" s="64" t="str">
        <f>IF(C108="","",VLOOKUP(C108,Tabela3[],4,0))</f>
        <v/>
      </c>
      <c r="H108" s="64" t="str">
        <f t="shared" si="5"/>
        <v/>
      </c>
      <c r="I108" s="64" t="str">
        <f>IF(C108="","",'Kalkulator oferty'!$G108/(1+'Kalkulator oferty'!$F108))</f>
        <v/>
      </c>
      <c r="J108" s="64" t="str">
        <f t="shared" si="6"/>
        <v/>
      </c>
      <c r="K108" s="65" t="str">
        <f>IF(C108="","",_xlfn.CONCAT(VLOOKUP(C108,Tabela3[],7,0)))</f>
        <v/>
      </c>
      <c r="L108" s="77"/>
      <c r="M108" s="78"/>
      <c r="P108" s="11"/>
    </row>
    <row r="109" spans="1:16" ht="99.95" customHeight="1" x14ac:dyDescent="0.25">
      <c r="A109" s="61" t="str">
        <f t="shared" si="7"/>
        <v/>
      </c>
      <c r="B109" s="71"/>
      <c r="C109" s="72"/>
      <c r="D109" s="62" t="str">
        <f>IF(C109="","",VLOOKUP(C109,Tabela3[],3,0))</f>
        <v/>
      </c>
      <c r="E109" s="75"/>
      <c r="F109" s="63" t="str">
        <f>IF(C109="","",VLOOKUP(C109,Tabela3[],5,0))</f>
        <v/>
      </c>
      <c r="G109" s="64" t="str">
        <f>IF(C109="","",VLOOKUP(C109,Tabela3[],4,0))</f>
        <v/>
      </c>
      <c r="H109" s="64" t="str">
        <f t="shared" si="5"/>
        <v/>
      </c>
      <c r="I109" s="64" t="str">
        <f>IF(C109="","",'Kalkulator oferty'!$G109/(1+'Kalkulator oferty'!$F109))</f>
        <v/>
      </c>
      <c r="J109" s="64" t="str">
        <f t="shared" si="6"/>
        <v/>
      </c>
      <c r="K109" s="65" t="str">
        <f>IF(C109="","",_xlfn.CONCAT(VLOOKUP(C109,Tabela3[],7,0)))</f>
        <v/>
      </c>
      <c r="L109" s="77"/>
      <c r="M109" s="78"/>
      <c r="P109" s="11"/>
    </row>
    <row r="110" spans="1:16" ht="99.95" customHeight="1" x14ac:dyDescent="0.25">
      <c r="A110" s="61" t="str">
        <f t="shared" si="7"/>
        <v/>
      </c>
      <c r="B110" s="71"/>
      <c r="C110" s="72"/>
      <c r="D110" s="62" t="str">
        <f>IF(C110="","",VLOOKUP(C110,Tabela3[],3,0))</f>
        <v/>
      </c>
      <c r="E110" s="75"/>
      <c r="F110" s="63" t="str">
        <f>IF(C110="","",VLOOKUP(C110,Tabela3[],5,0))</f>
        <v/>
      </c>
      <c r="G110" s="64" t="str">
        <f>IF(C110="","",VLOOKUP(C110,Tabela3[],4,0))</f>
        <v/>
      </c>
      <c r="H110" s="64" t="str">
        <f t="shared" si="5"/>
        <v/>
      </c>
      <c r="I110" s="64" t="str">
        <f>IF(C110="","",'Kalkulator oferty'!$G110/(1+'Kalkulator oferty'!$F110))</f>
        <v/>
      </c>
      <c r="J110" s="64" t="str">
        <f t="shared" si="6"/>
        <v/>
      </c>
      <c r="K110" s="65" t="str">
        <f>IF(C110="","",_xlfn.CONCAT(VLOOKUP(C110,Tabela3[],7,0)))</f>
        <v/>
      </c>
      <c r="L110" s="77"/>
      <c r="M110" s="78"/>
      <c r="P110" s="11"/>
    </row>
    <row r="111" spans="1:16" ht="99.95" customHeight="1" x14ac:dyDescent="0.25">
      <c r="A111" s="61" t="str">
        <f t="shared" si="7"/>
        <v/>
      </c>
      <c r="B111" s="71"/>
      <c r="C111" s="72"/>
      <c r="D111" s="62" t="str">
        <f>IF(C111="","",VLOOKUP(C111,Tabela3[],3,0))</f>
        <v/>
      </c>
      <c r="E111" s="75"/>
      <c r="F111" s="63" t="str">
        <f>IF(C111="","",VLOOKUP(C111,Tabela3[],5,0))</f>
        <v/>
      </c>
      <c r="G111" s="64" t="str">
        <f>IF(C111="","",VLOOKUP(C111,Tabela3[],4,0))</f>
        <v/>
      </c>
      <c r="H111" s="64" t="str">
        <f t="shared" si="5"/>
        <v/>
      </c>
      <c r="I111" s="64" t="str">
        <f>IF(C111="","",'Kalkulator oferty'!$G111/(1+'Kalkulator oferty'!$F111))</f>
        <v/>
      </c>
      <c r="J111" s="64" t="str">
        <f t="shared" si="6"/>
        <v/>
      </c>
      <c r="K111" s="65" t="str">
        <f>IF(C111="","",_xlfn.CONCAT(VLOOKUP(C111,Tabela3[],7,0)))</f>
        <v/>
      </c>
      <c r="L111" s="77"/>
      <c r="M111" s="78"/>
      <c r="P111" s="11"/>
    </row>
    <row r="112" spans="1:16" ht="99.95" customHeight="1" x14ac:dyDescent="0.25">
      <c r="A112" s="61" t="str">
        <f t="shared" si="7"/>
        <v/>
      </c>
      <c r="B112" s="71"/>
      <c r="C112" s="72"/>
      <c r="D112" s="62" t="str">
        <f>IF(C112="","",VLOOKUP(C112,Tabela3[],3,0))</f>
        <v/>
      </c>
      <c r="E112" s="75"/>
      <c r="F112" s="63" t="str">
        <f>IF(C112="","",VLOOKUP(C112,Tabela3[],5,0))</f>
        <v/>
      </c>
      <c r="G112" s="64" t="str">
        <f>IF(C112="","",VLOOKUP(C112,Tabela3[],4,0))</f>
        <v/>
      </c>
      <c r="H112" s="64" t="str">
        <f t="shared" si="5"/>
        <v/>
      </c>
      <c r="I112" s="64" t="str">
        <f>IF(C112="","",'Kalkulator oferty'!$G112/(1+'Kalkulator oferty'!$F112))</f>
        <v/>
      </c>
      <c r="J112" s="64" t="str">
        <f t="shared" si="6"/>
        <v/>
      </c>
      <c r="K112" s="65" t="str">
        <f>IF(C112="","",_xlfn.CONCAT(VLOOKUP(C112,Tabela3[],7,0)))</f>
        <v/>
      </c>
      <c r="L112" s="77"/>
      <c r="M112" s="78"/>
      <c r="P112" s="11"/>
    </row>
    <row r="113" spans="1:16" ht="99.95" customHeight="1" x14ac:dyDescent="0.25">
      <c r="A113" s="61" t="str">
        <f t="shared" si="7"/>
        <v/>
      </c>
      <c r="B113" s="71"/>
      <c r="C113" s="72"/>
      <c r="D113" s="62" t="str">
        <f>IF(C113="","",VLOOKUP(C113,Tabela3[],3,0))</f>
        <v/>
      </c>
      <c r="E113" s="75"/>
      <c r="F113" s="63" t="str">
        <f>IF(C113="","",VLOOKUP(C113,Tabela3[],5,0))</f>
        <v/>
      </c>
      <c r="G113" s="64" t="str">
        <f>IF(C113="","",VLOOKUP(C113,Tabela3[],4,0))</f>
        <v/>
      </c>
      <c r="H113" s="64" t="str">
        <f t="shared" si="5"/>
        <v/>
      </c>
      <c r="I113" s="64" t="str">
        <f>IF(C113="","",'Kalkulator oferty'!$G113/(1+'Kalkulator oferty'!$F113))</f>
        <v/>
      </c>
      <c r="J113" s="64" t="str">
        <f t="shared" si="6"/>
        <v/>
      </c>
      <c r="K113" s="65" t="str">
        <f>IF(C113="","",_xlfn.CONCAT(VLOOKUP(C113,Tabela3[],7,0)))</f>
        <v/>
      </c>
      <c r="L113" s="77"/>
      <c r="M113" s="78"/>
      <c r="P113" s="11"/>
    </row>
    <row r="114" spans="1:16" ht="99.95" customHeight="1" x14ac:dyDescent="0.25">
      <c r="A114" s="61" t="str">
        <f t="shared" si="7"/>
        <v/>
      </c>
      <c r="B114" s="71"/>
      <c r="C114" s="72"/>
      <c r="D114" s="62" t="str">
        <f>IF(C114="","",VLOOKUP(C114,Tabela3[],3,0))</f>
        <v/>
      </c>
      <c r="E114" s="75"/>
      <c r="F114" s="63" t="str">
        <f>IF(C114="","",VLOOKUP(C114,Tabela3[],5,0))</f>
        <v/>
      </c>
      <c r="G114" s="64" t="str">
        <f>IF(C114="","",VLOOKUP(C114,Tabela3[],4,0))</f>
        <v/>
      </c>
      <c r="H114" s="64" t="str">
        <f t="shared" si="5"/>
        <v/>
      </c>
      <c r="I114" s="64" t="str">
        <f>IF(C114="","",'Kalkulator oferty'!$G114/(1+'Kalkulator oferty'!$F114))</f>
        <v/>
      </c>
      <c r="J114" s="64" t="str">
        <f t="shared" si="6"/>
        <v/>
      </c>
      <c r="K114" s="65" t="str">
        <f>IF(C114="","",_xlfn.CONCAT(VLOOKUP(C114,Tabela3[],7,0)))</f>
        <v/>
      </c>
      <c r="L114" s="77"/>
      <c r="M114" s="78"/>
      <c r="P114" s="11"/>
    </row>
    <row r="115" spans="1:16" ht="99.95" customHeight="1" x14ac:dyDescent="0.25">
      <c r="A115" s="61" t="str">
        <f t="shared" si="7"/>
        <v/>
      </c>
      <c r="B115" s="71"/>
      <c r="C115" s="72"/>
      <c r="D115" s="62" t="str">
        <f>IF(C115="","",VLOOKUP(C115,Tabela3[],3,0))</f>
        <v/>
      </c>
      <c r="E115" s="75"/>
      <c r="F115" s="63" t="str">
        <f>IF(C115="","",VLOOKUP(C115,Tabela3[],5,0))</f>
        <v/>
      </c>
      <c r="G115" s="64" t="str">
        <f>IF(C115="","",VLOOKUP(C115,Tabela3[],4,0))</f>
        <v/>
      </c>
      <c r="H115" s="64" t="str">
        <f t="shared" si="5"/>
        <v/>
      </c>
      <c r="I115" s="64" t="str">
        <f>IF(C115="","",'Kalkulator oferty'!$G115/(1+'Kalkulator oferty'!$F115))</f>
        <v/>
      </c>
      <c r="J115" s="64" t="str">
        <f t="shared" si="6"/>
        <v/>
      </c>
      <c r="K115" s="65" t="str">
        <f>IF(C115="","",_xlfn.CONCAT(VLOOKUP(C115,Tabela3[],7,0)))</f>
        <v/>
      </c>
      <c r="L115" s="77"/>
      <c r="M115" s="78"/>
      <c r="P115" s="11"/>
    </row>
    <row r="116" spans="1:16" ht="99.95" customHeight="1" x14ac:dyDescent="0.25">
      <c r="A116" s="61" t="str">
        <f t="shared" si="7"/>
        <v/>
      </c>
      <c r="B116" s="71"/>
      <c r="C116" s="72"/>
      <c r="D116" s="62" t="str">
        <f>IF(C116="","",VLOOKUP(C116,Tabela3[],3,0))</f>
        <v/>
      </c>
      <c r="E116" s="75"/>
      <c r="F116" s="63" t="str">
        <f>IF(C116="","",VLOOKUP(C116,Tabela3[],5,0))</f>
        <v/>
      </c>
      <c r="G116" s="64" t="str">
        <f>IF(C116="","",VLOOKUP(C116,Tabela3[],4,0))</f>
        <v/>
      </c>
      <c r="H116" s="64" t="str">
        <f t="shared" si="5"/>
        <v/>
      </c>
      <c r="I116" s="64" t="str">
        <f>IF(C116="","",'Kalkulator oferty'!$G116/(1+'Kalkulator oferty'!$F116))</f>
        <v/>
      </c>
      <c r="J116" s="64" t="str">
        <f t="shared" si="6"/>
        <v/>
      </c>
      <c r="K116" s="65" t="str">
        <f>IF(C116="","",_xlfn.CONCAT(VLOOKUP(C116,Tabela3[],7,0)))</f>
        <v/>
      </c>
      <c r="L116" s="77"/>
      <c r="M116" s="78"/>
      <c r="P116" s="11"/>
    </row>
    <row r="117" spans="1:16" ht="99.95" customHeight="1" x14ac:dyDescent="0.25">
      <c r="A117" s="61" t="str">
        <f t="shared" si="7"/>
        <v/>
      </c>
      <c r="B117" s="71"/>
      <c r="C117" s="72"/>
      <c r="D117" s="62" t="str">
        <f>IF(C117="","",VLOOKUP(C117,Tabela3[],3,0))</f>
        <v/>
      </c>
      <c r="E117" s="75"/>
      <c r="F117" s="63" t="str">
        <f>IF(C117="","",VLOOKUP(C117,Tabela3[],5,0))</f>
        <v/>
      </c>
      <c r="G117" s="64" t="str">
        <f>IF(C117="","",VLOOKUP(C117,Tabela3[],4,0))</f>
        <v/>
      </c>
      <c r="H117" s="64" t="str">
        <f t="shared" si="5"/>
        <v/>
      </c>
      <c r="I117" s="64" t="str">
        <f>IF(C117="","",'Kalkulator oferty'!$G117/(1+'Kalkulator oferty'!$F117))</f>
        <v/>
      </c>
      <c r="J117" s="64" t="str">
        <f t="shared" si="6"/>
        <v/>
      </c>
      <c r="K117" s="65" t="str">
        <f>IF(C117="","",_xlfn.CONCAT(VLOOKUP(C117,Tabela3[],7,0)))</f>
        <v/>
      </c>
      <c r="L117" s="77"/>
      <c r="M117" s="78"/>
      <c r="P117" s="11"/>
    </row>
    <row r="118" spans="1:16" ht="99.95" customHeight="1" x14ac:dyDescent="0.25">
      <c r="A118" s="61" t="str">
        <f t="shared" si="7"/>
        <v/>
      </c>
      <c r="B118" s="71"/>
      <c r="C118" s="72"/>
      <c r="D118" s="62" t="str">
        <f>IF(C118="","",VLOOKUP(C118,Tabela3[],3,0))</f>
        <v/>
      </c>
      <c r="E118" s="75"/>
      <c r="F118" s="63" t="str">
        <f>IF(C118="","",VLOOKUP(C118,Tabela3[],5,0))</f>
        <v/>
      </c>
      <c r="G118" s="64" t="str">
        <f>IF(C118="","",VLOOKUP(C118,Tabela3[],4,0))</f>
        <v/>
      </c>
      <c r="H118" s="64" t="str">
        <f t="shared" si="5"/>
        <v/>
      </c>
      <c r="I118" s="64" t="str">
        <f>IF(C118="","",'Kalkulator oferty'!$G118/(1+'Kalkulator oferty'!$F118))</f>
        <v/>
      </c>
      <c r="J118" s="64" t="str">
        <f t="shared" si="6"/>
        <v/>
      </c>
      <c r="K118" s="65" t="str">
        <f>IF(C118="","",_xlfn.CONCAT(VLOOKUP(C118,Tabela3[],7,0)))</f>
        <v/>
      </c>
      <c r="L118" s="77"/>
      <c r="M118" s="78"/>
      <c r="P118" s="11"/>
    </row>
    <row r="119" spans="1:16" ht="99.95" customHeight="1" x14ac:dyDescent="0.25">
      <c r="A119" s="61" t="str">
        <f t="shared" si="7"/>
        <v/>
      </c>
      <c r="B119" s="71"/>
      <c r="C119" s="72"/>
      <c r="D119" s="62" t="str">
        <f>IF(C119="","",VLOOKUP(C119,Tabela3[],3,0))</f>
        <v/>
      </c>
      <c r="E119" s="75"/>
      <c r="F119" s="63" t="str">
        <f>IF(C119="","",VLOOKUP(C119,Tabela3[],5,0))</f>
        <v/>
      </c>
      <c r="G119" s="64" t="str">
        <f>IF(C119="","",VLOOKUP(C119,Tabela3[],4,0))</f>
        <v/>
      </c>
      <c r="H119" s="64" t="str">
        <f t="shared" si="5"/>
        <v/>
      </c>
      <c r="I119" s="64" t="str">
        <f>IF(C119="","",'Kalkulator oferty'!$G119/(1+'Kalkulator oferty'!$F119))</f>
        <v/>
      </c>
      <c r="J119" s="64" t="str">
        <f t="shared" si="6"/>
        <v/>
      </c>
      <c r="K119" s="65" t="str">
        <f>IF(C119="","",_xlfn.CONCAT(VLOOKUP(C119,Tabela3[],7,0)))</f>
        <v/>
      </c>
      <c r="L119" s="77"/>
      <c r="M119" s="78"/>
      <c r="P119" s="11"/>
    </row>
    <row r="120" spans="1:16" ht="99.95" customHeight="1" x14ac:dyDescent="0.25">
      <c r="A120" s="61" t="str">
        <f t="shared" si="7"/>
        <v/>
      </c>
      <c r="B120" s="71"/>
      <c r="C120" s="72"/>
      <c r="D120" s="62" t="str">
        <f>IF(C120="","",VLOOKUP(C120,Tabela3[],3,0))</f>
        <v/>
      </c>
      <c r="E120" s="75"/>
      <c r="F120" s="63" t="str">
        <f>IF(C120="","",VLOOKUP(C120,Tabela3[],5,0))</f>
        <v/>
      </c>
      <c r="G120" s="64" t="str">
        <f>IF(C120="","",VLOOKUP(C120,Tabela3[],4,0))</f>
        <v/>
      </c>
      <c r="H120" s="64" t="str">
        <f t="shared" si="5"/>
        <v/>
      </c>
      <c r="I120" s="64" t="str">
        <f>IF(C120="","",'Kalkulator oferty'!$G120/(1+'Kalkulator oferty'!$F120))</f>
        <v/>
      </c>
      <c r="J120" s="64" t="str">
        <f t="shared" si="6"/>
        <v/>
      </c>
      <c r="K120" s="65" t="str">
        <f>IF(C120="","",_xlfn.CONCAT(VLOOKUP(C120,Tabela3[],7,0)))</f>
        <v/>
      </c>
      <c r="L120" s="77"/>
      <c r="M120" s="78"/>
      <c r="P120" s="11"/>
    </row>
    <row r="121" spans="1:16" ht="99.95" customHeight="1" x14ac:dyDescent="0.25">
      <c r="A121" s="61" t="str">
        <f t="shared" si="7"/>
        <v/>
      </c>
      <c r="B121" s="71"/>
      <c r="C121" s="72"/>
      <c r="D121" s="62" t="str">
        <f>IF(C121="","",VLOOKUP(C121,Tabela3[],3,0))</f>
        <v/>
      </c>
      <c r="E121" s="75"/>
      <c r="F121" s="63" t="str">
        <f>IF(C121="","",VLOOKUP(C121,Tabela3[],5,0))</f>
        <v/>
      </c>
      <c r="G121" s="64" t="str">
        <f>IF(C121="","",VLOOKUP(C121,Tabela3[],4,0))</f>
        <v/>
      </c>
      <c r="H121" s="64" t="str">
        <f t="shared" si="5"/>
        <v/>
      </c>
      <c r="I121" s="64" t="str">
        <f>IF(C121="","",'Kalkulator oferty'!$G121/(1+'Kalkulator oferty'!$F121))</f>
        <v/>
      </c>
      <c r="J121" s="64" t="str">
        <f t="shared" si="6"/>
        <v/>
      </c>
      <c r="K121" s="65" t="str">
        <f>IF(C121="","",_xlfn.CONCAT(VLOOKUP(C121,Tabela3[],7,0)))</f>
        <v/>
      </c>
      <c r="L121" s="77"/>
      <c r="M121" s="78"/>
      <c r="P121" s="11"/>
    </row>
    <row r="122" spans="1:16" ht="99.95" customHeight="1" x14ac:dyDescent="0.25">
      <c r="A122" s="61" t="str">
        <f t="shared" si="7"/>
        <v/>
      </c>
      <c r="B122" s="71"/>
      <c r="C122" s="72"/>
      <c r="D122" s="62" t="str">
        <f>IF(C122="","",VLOOKUP(C122,Tabela3[],3,0))</f>
        <v/>
      </c>
      <c r="E122" s="75"/>
      <c r="F122" s="63" t="str">
        <f>IF(C122="","",VLOOKUP(C122,Tabela3[],5,0))</f>
        <v/>
      </c>
      <c r="G122" s="64" t="str">
        <f>IF(C122="","",VLOOKUP(C122,Tabela3[],4,0))</f>
        <v/>
      </c>
      <c r="H122" s="64" t="str">
        <f t="shared" si="5"/>
        <v/>
      </c>
      <c r="I122" s="64" t="str">
        <f>IF(C122="","",'Kalkulator oferty'!$G122/(1+'Kalkulator oferty'!$F122))</f>
        <v/>
      </c>
      <c r="J122" s="64" t="str">
        <f t="shared" si="6"/>
        <v/>
      </c>
      <c r="K122" s="65" t="str">
        <f>IF(C122="","",_xlfn.CONCAT(VLOOKUP(C122,Tabela3[],7,0)))</f>
        <v/>
      </c>
      <c r="L122" s="77"/>
      <c r="M122" s="78"/>
      <c r="P122" s="11"/>
    </row>
    <row r="123" spans="1:16" ht="99.95" customHeight="1" x14ac:dyDescent="0.25">
      <c r="A123" s="61" t="str">
        <f t="shared" si="7"/>
        <v/>
      </c>
      <c r="B123" s="71"/>
      <c r="C123" s="72"/>
      <c r="D123" s="62" t="str">
        <f>IF(C123="","",VLOOKUP(C123,Tabela3[],3,0))</f>
        <v/>
      </c>
      <c r="E123" s="75"/>
      <c r="F123" s="63" t="str">
        <f>IF(C123="","",VLOOKUP(C123,Tabela3[],5,0))</f>
        <v/>
      </c>
      <c r="G123" s="64" t="str">
        <f>IF(C123="","",VLOOKUP(C123,Tabela3[],4,0))</f>
        <v/>
      </c>
      <c r="H123" s="64" t="str">
        <f t="shared" si="5"/>
        <v/>
      </c>
      <c r="I123" s="64" t="str">
        <f>IF(C123="","",'Kalkulator oferty'!$G123/(1+'Kalkulator oferty'!$F123))</f>
        <v/>
      </c>
      <c r="J123" s="64" t="str">
        <f t="shared" si="6"/>
        <v/>
      </c>
      <c r="K123" s="65" t="str">
        <f>IF(C123="","",_xlfn.CONCAT(VLOOKUP(C123,Tabela3[],7,0)))</f>
        <v/>
      </c>
      <c r="L123" s="77"/>
      <c r="M123" s="78"/>
      <c r="P123" s="11"/>
    </row>
    <row r="124" spans="1:16" ht="99.95" customHeight="1" x14ac:dyDescent="0.25">
      <c r="A124" s="61" t="str">
        <f t="shared" si="7"/>
        <v/>
      </c>
      <c r="B124" s="71"/>
      <c r="C124" s="72"/>
      <c r="D124" s="62" t="str">
        <f>IF(C124="","",VLOOKUP(C124,Tabela3[],3,0))</f>
        <v/>
      </c>
      <c r="E124" s="75"/>
      <c r="F124" s="63" t="str">
        <f>IF(C124="","",VLOOKUP(C124,Tabela3[],5,0))</f>
        <v/>
      </c>
      <c r="G124" s="64" t="str">
        <f>IF(C124="","",VLOOKUP(C124,Tabela3[],4,0))</f>
        <v/>
      </c>
      <c r="H124" s="64" t="str">
        <f t="shared" si="5"/>
        <v/>
      </c>
      <c r="I124" s="64" t="str">
        <f>IF(C124="","",'Kalkulator oferty'!$G124/(1+'Kalkulator oferty'!$F124))</f>
        <v/>
      </c>
      <c r="J124" s="64" t="str">
        <f t="shared" si="6"/>
        <v/>
      </c>
      <c r="K124" s="65" t="str">
        <f>IF(C124="","",_xlfn.CONCAT(VLOOKUP(C124,Tabela3[],7,0)))</f>
        <v/>
      </c>
      <c r="L124" s="77"/>
      <c r="M124" s="78"/>
      <c r="P124" s="11"/>
    </row>
    <row r="125" spans="1:16" ht="99.95" customHeight="1" x14ac:dyDescent="0.25">
      <c r="A125" s="61" t="str">
        <f t="shared" si="7"/>
        <v/>
      </c>
      <c r="B125" s="71"/>
      <c r="C125" s="72"/>
      <c r="D125" s="62" t="str">
        <f>IF(C125="","",VLOOKUP(C125,Tabela3[],3,0))</f>
        <v/>
      </c>
      <c r="E125" s="75"/>
      <c r="F125" s="63" t="str">
        <f>IF(C125="","",VLOOKUP(C125,Tabela3[],5,0))</f>
        <v/>
      </c>
      <c r="G125" s="64" t="str">
        <f>IF(C125="","",VLOOKUP(C125,Tabela3[],4,0))</f>
        <v/>
      </c>
      <c r="H125" s="64" t="str">
        <f t="shared" si="5"/>
        <v/>
      </c>
      <c r="I125" s="64" t="str">
        <f>IF(C125="","",'Kalkulator oferty'!$G125/(1+'Kalkulator oferty'!$F125))</f>
        <v/>
      </c>
      <c r="J125" s="64" t="str">
        <f t="shared" si="6"/>
        <v/>
      </c>
      <c r="K125" s="65" t="str">
        <f>IF(C125="","",_xlfn.CONCAT(VLOOKUP(C125,Tabela3[],7,0)))</f>
        <v/>
      </c>
      <c r="L125" s="77"/>
      <c r="M125" s="78"/>
      <c r="P125" s="11"/>
    </row>
    <row r="126" spans="1:16" ht="99.95" customHeight="1" x14ac:dyDescent="0.25">
      <c r="A126" s="61" t="str">
        <f t="shared" si="7"/>
        <v/>
      </c>
      <c r="B126" s="71"/>
      <c r="C126" s="72"/>
      <c r="D126" s="62" t="str">
        <f>IF(C126="","",VLOOKUP(C126,Tabela3[],3,0))</f>
        <v/>
      </c>
      <c r="E126" s="75"/>
      <c r="F126" s="63" t="str">
        <f>IF(C126="","",VLOOKUP(C126,Tabela3[],5,0))</f>
        <v/>
      </c>
      <c r="G126" s="64" t="str">
        <f>IF(C126="","",VLOOKUP(C126,Tabela3[],4,0))</f>
        <v/>
      </c>
      <c r="H126" s="64" t="str">
        <f t="shared" si="5"/>
        <v/>
      </c>
      <c r="I126" s="64" t="str">
        <f>IF(C126="","",'Kalkulator oferty'!$G126/(1+'Kalkulator oferty'!$F126))</f>
        <v/>
      </c>
      <c r="J126" s="64" t="str">
        <f t="shared" si="6"/>
        <v/>
      </c>
      <c r="K126" s="65" t="str">
        <f>IF(C126="","",_xlfn.CONCAT(VLOOKUP(C126,Tabela3[],7,0)))</f>
        <v/>
      </c>
      <c r="L126" s="77"/>
      <c r="M126" s="78"/>
      <c r="P126" s="11"/>
    </row>
    <row r="127" spans="1:16" ht="99.95" customHeight="1" x14ac:dyDescent="0.25">
      <c r="A127" s="61" t="str">
        <f t="shared" si="7"/>
        <v/>
      </c>
      <c r="B127" s="71"/>
      <c r="C127" s="72"/>
      <c r="D127" s="62" t="str">
        <f>IF(C127="","",VLOOKUP(C127,Tabela3[],3,0))</f>
        <v/>
      </c>
      <c r="E127" s="75"/>
      <c r="F127" s="63" t="str">
        <f>IF(C127="","",VLOOKUP(C127,Tabela3[],5,0))</f>
        <v/>
      </c>
      <c r="G127" s="64" t="str">
        <f>IF(C127="","",VLOOKUP(C127,Tabela3[],4,0))</f>
        <v/>
      </c>
      <c r="H127" s="64" t="str">
        <f t="shared" si="5"/>
        <v/>
      </c>
      <c r="I127" s="64" t="str">
        <f>IF(C127="","",'Kalkulator oferty'!$G127/(1+'Kalkulator oferty'!$F127))</f>
        <v/>
      </c>
      <c r="J127" s="64" t="str">
        <f t="shared" si="6"/>
        <v/>
      </c>
      <c r="K127" s="65" t="str">
        <f>IF(C127="","",_xlfn.CONCAT(VLOOKUP(C127,Tabela3[],7,0)))</f>
        <v/>
      </c>
      <c r="L127" s="77"/>
      <c r="M127" s="78"/>
      <c r="P127" s="11"/>
    </row>
    <row r="128" spans="1:16" ht="99.95" customHeight="1" x14ac:dyDescent="0.25">
      <c r="A128" s="61" t="str">
        <f t="shared" si="7"/>
        <v/>
      </c>
      <c r="B128" s="71"/>
      <c r="C128" s="72"/>
      <c r="D128" s="62" t="str">
        <f>IF(C128="","",VLOOKUP(C128,Tabela3[],3,0))</f>
        <v/>
      </c>
      <c r="E128" s="75"/>
      <c r="F128" s="63" t="str">
        <f>IF(C128="","",VLOOKUP(C128,Tabela3[],5,0))</f>
        <v/>
      </c>
      <c r="G128" s="64" t="str">
        <f>IF(C128="","",VLOOKUP(C128,Tabela3[],4,0))</f>
        <v/>
      </c>
      <c r="H128" s="64" t="str">
        <f t="shared" si="5"/>
        <v/>
      </c>
      <c r="I128" s="64" t="str">
        <f>IF(C128="","",'Kalkulator oferty'!$G128/(1+'Kalkulator oferty'!$F128))</f>
        <v/>
      </c>
      <c r="J128" s="64" t="str">
        <f t="shared" si="6"/>
        <v/>
      </c>
      <c r="K128" s="65" t="str">
        <f>IF(C128="","",_xlfn.CONCAT(VLOOKUP(C128,Tabela3[],7,0)))</f>
        <v/>
      </c>
      <c r="L128" s="77"/>
      <c r="M128" s="78"/>
      <c r="P128" s="11"/>
    </row>
    <row r="129" spans="1:16" ht="99.95" customHeight="1" x14ac:dyDescent="0.25">
      <c r="A129" s="61" t="str">
        <f t="shared" si="7"/>
        <v/>
      </c>
      <c r="B129" s="71"/>
      <c r="C129" s="72"/>
      <c r="D129" s="62" t="str">
        <f>IF(C129="","",VLOOKUP(C129,Tabela3[],3,0))</f>
        <v/>
      </c>
      <c r="E129" s="75"/>
      <c r="F129" s="63" t="str">
        <f>IF(C129="","",VLOOKUP(C129,Tabela3[],5,0))</f>
        <v/>
      </c>
      <c r="G129" s="64" t="str">
        <f>IF(C129="","",VLOOKUP(C129,Tabela3[],4,0))</f>
        <v/>
      </c>
      <c r="H129" s="64" t="str">
        <f t="shared" si="5"/>
        <v/>
      </c>
      <c r="I129" s="64" t="str">
        <f>IF(C129="","",'Kalkulator oferty'!$G129/(1+'Kalkulator oferty'!$F129))</f>
        <v/>
      </c>
      <c r="J129" s="64" t="str">
        <f t="shared" si="6"/>
        <v/>
      </c>
      <c r="K129" s="65" t="str">
        <f>IF(C129="","",_xlfn.CONCAT(VLOOKUP(C129,Tabela3[],7,0)))</f>
        <v/>
      </c>
      <c r="L129" s="77"/>
      <c r="M129" s="78"/>
      <c r="P129" s="11"/>
    </row>
    <row r="130" spans="1:16" ht="99.95" customHeight="1" x14ac:dyDescent="0.25">
      <c r="A130" s="61" t="str">
        <f t="shared" si="7"/>
        <v/>
      </c>
      <c r="B130" s="71"/>
      <c r="C130" s="72"/>
      <c r="D130" s="62" t="str">
        <f>IF(C130="","",VLOOKUP(C130,Tabela3[],3,0))</f>
        <v/>
      </c>
      <c r="E130" s="75"/>
      <c r="F130" s="63" t="str">
        <f>IF(C130="","",VLOOKUP(C130,Tabela3[],5,0))</f>
        <v/>
      </c>
      <c r="G130" s="64" t="str">
        <f>IF(C130="","",VLOOKUP(C130,Tabela3[],4,0))</f>
        <v/>
      </c>
      <c r="H130" s="64" t="str">
        <f t="shared" si="5"/>
        <v/>
      </c>
      <c r="I130" s="64" t="str">
        <f>IF(C130="","",'Kalkulator oferty'!$G130/(1+'Kalkulator oferty'!$F130))</f>
        <v/>
      </c>
      <c r="J130" s="64" t="str">
        <f t="shared" si="6"/>
        <v/>
      </c>
      <c r="K130" s="65" t="str">
        <f>IF(C130="","",_xlfn.CONCAT(VLOOKUP(C130,Tabela3[],7,0)))</f>
        <v/>
      </c>
      <c r="L130" s="77"/>
      <c r="M130" s="78"/>
      <c r="P130" s="11"/>
    </row>
    <row r="131" spans="1:16" ht="99.95" customHeight="1" x14ac:dyDescent="0.25">
      <c r="A131" s="61" t="str">
        <f t="shared" si="7"/>
        <v/>
      </c>
      <c r="B131" s="71"/>
      <c r="C131" s="72"/>
      <c r="D131" s="62" t="str">
        <f>IF(C131="","",VLOOKUP(C131,Tabela3[],3,0))</f>
        <v/>
      </c>
      <c r="E131" s="75"/>
      <c r="F131" s="63" t="str">
        <f>IF(C131="","",VLOOKUP(C131,Tabela3[],5,0))</f>
        <v/>
      </c>
      <c r="G131" s="64" t="str">
        <f>IF(C131="","",VLOOKUP(C131,Tabela3[],4,0))</f>
        <v/>
      </c>
      <c r="H131" s="64" t="str">
        <f t="shared" si="5"/>
        <v/>
      </c>
      <c r="I131" s="64" t="str">
        <f>IF(C131="","",'Kalkulator oferty'!$G131/(1+'Kalkulator oferty'!$F131))</f>
        <v/>
      </c>
      <c r="J131" s="64" t="str">
        <f t="shared" si="6"/>
        <v/>
      </c>
      <c r="K131" s="65" t="str">
        <f>IF(C131="","",_xlfn.CONCAT(VLOOKUP(C131,Tabela3[],7,0)))</f>
        <v/>
      </c>
      <c r="L131" s="77"/>
      <c r="M131" s="78"/>
      <c r="P131" s="11"/>
    </row>
    <row r="132" spans="1:16" ht="99.95" customHeight="1" x14ac:dyDescent="0.25">
      <c r="A132" s="61" t="str">
        <f t="shared" si="7"/>
        <v/>
      </c>
      <c r="B132" s="71"/>
      <c r="C132" s="72"/>
      <c r="D132" s="62" t="str">
        <f>IF(C132="","",VLOOKUP(C132,Tabela3[],3,0))</f>
        <v/>
      </c>
      <c r="E132" s="75"/>
      <c r="F132" s="63" t="str">
        <f>IF(C132="","",VLOOKUP(C132,Tabela3[],5,0))</f>
        <v/>
      </c>
      <c r="G132" s="64" t="str">
        <f>IF(C132="","",VLOOKUP(C132,Tabela3[],4,0))</f>
        <v/>
      </c>
      <c r="H132" s="64" t="str">
        <f t="shared" si="5"/>
        <v/>
      </c>
      <c r="I132" s="64" t="str">
        <f>IF(C132="","",'Kalkulator oferty'!$G132/(1+'Kalkulator oferty'!$F132))</f>
        <v/>
      </c>
      <c r="J132" s="64" t="str">
        <f t="shared" si="6"/>
        <v/>
      </c>
      <c r="K132" s="65" t="str">
        <f>IF(C132="","",_xlfn.CONCAT(VLOOKUP(C132,Tabela3[],7,0)))</f>
        <v/>
      </c>
      <c r="L132" s="77"/>
      <c r="M132" s="78"/>
      <c r="P132" s="11"/>
    </row>
    <row r="133" spans="1:16" ht="99.95" customHeight="1" x14ac:dyDescent="0.25">
      <c r="A133" s="61" t="str">
        <f t="shared" si="7"/>
        <v/>
      </c>
      <c r="B133" s="71"/>
      <c r="C133" s="72"/>
      <c r="D133" s="62" t="str">
        <f>IF(C133="","",VLOOKUP(C133,Tabela3[],3,0))</f>
        <v/>
      </c>
      <c r="E133" s="75"/>
      <c r="F133" s="63" t="str">
        <f>IF(C133="","",VLOOKUP(C133,Tabela3[],5,0))</f>
        <v/>
      </c>
      <c r="G133" s="64" t="str">
        <f>IF(C133="","",VLOOKUP(C133,Tabela3[],4,0))</f>
        <v/>
      </c>
      <c r="H133" s="64" t="str">
        <f t="shared" si="5"/>
        <v/>
      </c>
      <c r="I133" s="64" t="str">
        <f>IF(C133="","",'Kalkulator oferty'!$G133/(1+'Kalkulator oferty'!$F133))</f>
        <v/>
      </c>
      <c r="J133" s="64" t="str">
        <f t="shared" si="6"/>
        <v/>
      </c>
      <c r="K133" s="65" t="str">
        <f>IF(C133="","",_xlfn.CONCAT(VLOOKUP(C133,Tabela3[],7,0)))</f>
        <v/>
      </c>
      <c r="L133" s="77"/>
      <c r="M133" s="78"/>
      <c r="P133" s="11"/>
    </row>
    <row r="134" spans="1:16" ht="99.95" customHeight="1" x14ac:dyDescent="0.25">
      <c r="A134" s="61" t="str">
        <f t="shared" si="7"/>
        <v/>
      </c>
      <c r="B134" s="71"/>
      <c r="C134" s="72"/>
      <c r="D134" s="62" t="str">
        <f>IF(C134="","",VLOOKUP(C134,Tabela3[],3,0))</f>
        <v/>
      </c>
      <c r="E134" s="75"/>
      <c r="F134" s="63" t="str">
        <f>IF(C134="","",VLOOKUP(C134,Tabela3[],5,0))</f>
        <v/>
      </c>
      <c r="G134" s="64" t="str">
        <f>IF(C134="","",VLOOKUP(C134,Tabela3[],4,0))</f>
        <v/>
      </c>
      <c r="H134" s="64" t="str">
        <f t="shared" si="5"/>
        <v/>
      </c>
      <c r="I134" s="64" t="str">
        <f>IF(C134="","",'Kalkulator oferty'!$G134/(1+'Kalkulator oferty'!$F134))</f>
        <v/>
      </c>
      <c r="J134" s="64" t="str">
        <f t="shared" si="6"/>
        <v/>
      </c>
      <c r="K134" s="65" t="str">
        <f>IF(C134="","",_xlfn.CONCAT(VLOOKUP(C134,Tabela3[],7,0)))</f>
        <v/>
      </c>
      <c r="L134" s="77"/>
      <c r="M134" s="78"/>
      <c r="P134" s="11"/>
    </row>
    <row r="135" spans="1:16" ht="99.95" customHeight="1" x14ac:dyDescent="0.25">
      <c r="A135" s="61" t="str">
        <f t="shared" si="7"/>
        <v/>
      </c>
      <c r="B135" s="71"/>
      <c r="C135" s="72"/>
      <c r="D135" s="62" t="str">
        <f>IF(C135="","",VLOOKUP(C135,Tabela3[],3,0))</f>
        <v/>
      </c>
      <c r="E135" s="75"/>
      <c r="F135" s="63" t="str">
        <f>IF(C135="","",VLOOKUP(C135,Tabela3[],5,0))</f>
        <v/>
      </c>
      <c r="G135" s="64" t="str">
        <f>IF(C135="","",VLOOKUP(C135,Tabela3[],4,0))</f>
        <v/>
      </c>
      <c r="H135" s="64" t="str">
        <f t="shared" si="5"/>
        <v/>
      </c>
      <c r="I135" s="64" t="str">
        <f>IF(C135="","",'Kalkulator oferty'!$G135/(1+'Kalkulator oferty'!$F135))</f>
        <v/>
      </c>
      <c r="J135" s="64" t="str">
        <f t="shared" si="6"/>
        <v/>
      </c>
      <c r="K135" s="65" t="str">
        <f>IF(C135="","",_xlfn.CONCAT(VLOOKUP(C135,Tabela3[],7,0)))</f>
        <v/>
      </c>
      <c r="L135" s="77"/>
      <c r="M135" s="78"/>
      <c r="P135" s="11"/>
    </row>
    <row r="136" spans="1:16" ht="99.95" customHeight="1" x14ac:dyDescent="0.25">
      <c r="A136" s="61" t="str">
        <f t="shared" si="7"/>
        <v/>
      </c>
      <c r="B136" s="71"/>
      <c r="C136" s="72"/>
      <c r="D136" s="62" t="str">
        <f>IF(C136="","",VLOOKUP(C136,Tabela3[],3,0))</f>
        <v/>
      </c>
      <c r="E136" s="75"/>
      <c r="F136" s="63" t="str">
        <f>IF(C136="","",VLOOKUP(C136,Tabela3[],5,0))</f>
        <v/>
      </c>
      <c r="G136" s="64" t="str">
        <f>IF(C136="","",VLOOKUP(C136,Tabela3[],4,0))</f>
        <v/>
      </c>
      <c r="H136" s="64" t="str">
        <f t="shared" si="5"/>
        <v/>
      </c>
      <c r="I136" s="64" t="str">
        <f>IF(C136="","",'Kalkulator oferty'!$G136/(1+'Kalkulator oferty'!$F136))</f>
        <v/>
      </c>
      <c r="J136" s="64" t="str">
        <f t="shared" si="6"/>
        <v/>
      </c>
      <c r="K136" s="65" t="str">
        <f>IF(C136="","",_xlfn.CONCAT(VLOOKUP(C136,Tabela3[],7,0)))</f>
        <v/>
      </c>
      <c r="L136" s="77"/>
      <c r="M136" s="78"/>
      <c r="P136" s="11"/>
    </row>
    <row r="137" spans="1:16" ht="99.95" customHeight="1" x14ac:dyDescent="0.25">
      <c r="A137" s="61" t="str">
        <f t="shared" si="7"/>
        <v/>
      </c>
      <c r="B137" s="71"/>
      <c r="C137" s="72"/>
      <c r="D137" s="62" t="str">
        <f>IF(C137="","",VLOOKUP(C137,Tabela3[],3,0))</f>
        <v/>
      </c>
      <c r="E137" s="75"/>
      <c r="F137" s="63" t="str">
        <f>IF(C137="","",VLOOKUP(C137,Tabela3[],5,0))</f>
        <v/>
      </c>
      <c r="G137" s="64" t="str">
        <f>IF(C137="","",VLOOKUP(C137,Tabela3[],4,0))</f>
        <v/>
      </c>
      <c r="H137" s="64" t="str">
        <f t="shared" si="5"/>
        <v/>
      </c>
      <c r="I137" s="64" t="str">
        <f>IF(C137="","",'Kalkulator oferty'!$G137/(1+'Kalkulator oferty'!$F137))</f>
        <v/>
      </c>
      <c r="J137" s="64" t="str">
        <f t="shared" si="6"/>
        <v/>
      </c>
      <c r="K137" s="65" t="str">
        <f>IF(C137="","",_xlfn.CONCAT(VLOOKUP(C137,Tabela3[],7,0)))</f>
        <v/>
      </c>
      <c r="L137" s="77"/>
      <c r="M137" s="78"/>
      <c r="P137" s="11"/>
    </row>
    <row r="138" spans="1:16" ht="99.95" customHeight="1" x14ac:dyDescent="0.25">
      <c r="A138" s="61" t="str">
        <f t="shared" si="7"/>
        <v/>
      </c>
      <c r="B138" s="71"/>
      <c r="C138" s="72"/>
      <c r="D138" s="62" t="str">
        <f>IF(C138="","",VLOOKUP(C138,Tabela3[],3,0))</f>
        <v/>
      </c>
      <c r="E138" s="75"/>
      <c r="F138" s="63" t="str">
        <f>IF(C138="","",VLOOKUP(C138,Tabela3[],5,0))</f>
        <v/>
      </c>
      <c r="G138" s="64" t="str">
        <f>IF(C138="","",VLOOKUP(C138,Tabela3[],4,0))</f>
        <v/>
      </c>
      <c r="H138" s="64" t="str">
        <f t="shared" si="5"/>
        <v/>
      </c>
      <c r="I138" s="64" t="str">
        <f>IF(C138="","",'Kalkulator oferty'!$G138/(1+'Kalkulator oferty'!$F138))</f>
        <v/>
      </c>
      <c r="J138" s="64" t="str">
        <f t="shared" si="6"/>
        <v/>
      </c>
      <c r="K138" s="65" t="str">
        <f>IF(C138="","",_xlfn.CONCAT(VLOOKUP(C138,Tabela3[],7,0)))</f>
        <v/>
      </c>
      <c r="L138" s="77"/>
      <c r="M138" s="78"/>
      <c r="P138" s="11"/>
    </row>
    <row r="139" spans="1:16" ht="99.95" customHeight="1" x14ac:dyDescent="0.25">
      <c r="A139" s="61" t="str">
        <f t="shared" si="7"/>
        <v/>
      </c>
      <c r="B139" s="71"/>
      <c r="C139" s="72"/>
      <c r="D139" s="62" t="str">
        <f>IF(C139="","",VLOOKUP(C139,Tabela3[],3,0))</f>
        <v/>
      </c>
      <c r="E139" s="75"/>
      <c r="F139" s="63" t="str">
        <f>IF(C139="","",VLOOKUP(C139,Tabela3[],5,0))</f>
        <v/>
      </c>
      <c r="G139" s="64" t="str">
        <f>IF(C139="","",VLOOKUP(C139,Tabela3[],4,0))</f>
        <v/>
      </c>
      <c r="H139" s="64" t="str">
        <f t="shared" si="5"/>
        <v/>
      </c>
      <c r="I139" s="64" t="str">
        <f>IF(C139="","",'Kalkulator oferty'!$G139/(1+'Kalkulator oferty'!$F139))</f>
        <v/>
      </c>
      <c r="J139" s="64" t="str">
        <f t="shared" si="6"/>
        <v/>
      </c>
      <c r="K139" s="65" t="str">
        <f>IF(C139="","",_xlfn.CONCAT(VLOOKUP(C139,Tabela3[],7,0)))</f>
        <v/>
      </c>
      <c r="L139" s="77"/>
      <c r="M139" s="78"/>
      <c r="P139" s="11"/>
    </row>
    <row r="140" spans="1:16" ht="99.95" customHeight="1" x14ac:dyDescent="0.25">
      <c r="A140" s="61" t="str">
        <f t="shared" si="7"/>
        <v/>
      </c>
      <c r="B140" s="71"/>
      <c r="C140" s="72"/>
      <c r="D140" s="62" t="str">
        <f>IF(C140="","",VLOOKUP(C140,Tabela3[],3,0))</f>
        <v/>
      </c>
      <c r="E140" s="75"/>
      <c r="F140" s="63" t="str">
        <f>IF(C140="","",VLOOKUP(C140,Tabela3[],5,0))</f>
        <v/>
      </c>
      <c r="G140" s="64" t="str">
        <f>IF(C140="","",VLOOKUP(C140,Tabela3[],4,0))</f>
        <v/>
      </c>
      <c r="H140" s="64" t="str">
        <f t="shared" ref="H140:H203" si="8">IF(C140="","",PRODUCT(E140*G140))</f>
        <v/>
      </c>
      <c r="I140" s="64" t="str">
        <f>IF(C140="","",'Kalkulator oferty'!$G140/(1+'Kalkulator oferty'!$F140))</f>
        <v/>
      </c>
      <c r="J140" s="64" t="str">
        <f t="shared" ref="J140:J203" si="9">IF(C140="","",PRODUCT(E140*I140))</f>
        <v/>
      </c>
      <c r="K140" s="65" t="str">
        <f>IF(C140="","",_xlfn.CONCAT(VLOOKUP(C140,Tabela3[],7,0)))</f>
        <v/>
      </c>
      <c r="L140" s="77"/>
      <c r="M140" s="78"/>
      <c r="P140" s="11"/>
    </row>
    <row r="141" spans="1:16" ht="99.95" customHeight="1" x14ac:dyDescent="0.25">
      <c r="A141" s="61" t="str">
        <f t="shared" ref="A141:A204" si="10">IF(C141="","",A140+1)</f>
        <v/>
      </c>
      <c r="B141" s="71"/>
      <c r="C141" s="72"/>
      <c r="D141" s="62" t="str">
        <f>IF(C141="","",VLOOKUP(C141,Tabela3[],3,0))</f>
        <v/>
      </c>
      <c r="E141" s="75"/>
      <c r="F141" s="63" t="str">
        <f>IF(C141="","",VLOOKUP(C141,Tabela3[],5,0))</f>
        <v/>
      </c>
      <c r="G141" s="64" t="str">
        <f>IF(C141="","",VLOOKUP(C141,Tabela3[],4,0))</f>
        <v/>
      </c>
      <c r="H141" s="64" t="str">
        <f t="shared" si="8"/>
        <v/>
      </c>
      <c r="I141" s="64" t="str">
        <f>IF(C141="","",'Kalkulator oferty'!$G141/(1+'Kalkulator oferty'!$F141))</f>
        <v/>
      </c>
      <c r="J141" s="64" t="str">
        <f t="shared" si="9"/>
        <v/>
      </c>
      <c r="K141" s="65" t="str">
        <f>IF(C141="","",_xlfn.CONCAT(VLOOKUP(C141,Tabela3[],7,0)))</f>
        <v/>
      </c>
      <c r="L141" s="77"/>
      <c r="M141" s="78"/>
      <c r="P141" s="11"/>
    </row>
    <row r="142" spans="1:16" ht="99.95" customHeight="1" x14ac:dyDescent="0.25">
      <c r="A142" s="61" t="str">
        <f t="shared" si="10"/>
        <v/>
      </c>
      <c r="B142" s="71"/>
      <c r="C142" s="72"/>
      <c r="D142" s="62" t="str">
        <f>IF(C142="","",VLOOKUP(C142,Tabela3[],3,0))</f>
        <v/>
      </c>
      <c r="E142" s="75"/>
      <c r="F142" s="63" t="str">
        <f>IF(C142="","",VLOOKUP(C142,Tabela3[],5,0))</f>
        <v/>
      </c>
      <c r="G142" s="64" t="str">
        <f>IF(C142="","",VLOOKUP(C142,Tabela3[],4,0))</f>
        <v/>
      </c>
      <c r="H142" s="64" t="str">
        <f t="shared" si="8"/>
        <v/>
      </c>
      <c r="I142" s="64" t="str">
        <f>IF(C142="","",'Kalkulator oferty'!$G142/(1+'Kalkulator oferty'!$F142))</f>
        <v/>
      </c>
      <c r="J142" s="64" t="str">
        <f t="shared" si="9"/>
        <v/>
      </c>
      <c r="K142" s="65" t="str">
        <f>IF(C142="","",_xlfn.CONCAT(VLOOKUP(C142,Tabela3[],7,0)))</f>
        <v/>
      </c>
      <c r="L142" s="77"/>
      <c r="M142" s="78"/>
      <c r="P142" s="11"/>
    </row>
    <row r="143" spans="1:16" ht="99.95" customHeight="1" x14ac:dyDescent="0.25">
      <c r="A143" s="61" t="str">
        <f t="shared" si="10"/>
        <v/>
      </c>
      <c r="B143" s="71"/>
      <c r="C143" s="72"/>
      <c r="D143" s="62" t="str">
        <f>IF(C143="","",VLOOKUP(C143,Tabela3[],3,0))</f>
        <v/>
      </c>
      <c r="E143" s="75"/>
      <c r="F143" s="63" t="str">
        <f>IF(C143="","",VLOOKUP(C143,Tabela3[],5,0))</f>
        <v/>
      </c>
      <c r="G143" s="64" t="str">
        <f>IF(C143="","",VLOOKUP(C143,Tabela3[],4,0))</f>
        <v/>
      </c>
      <c r="H143" s="64" t="str">
        <f t="shared" si="8"/>
        <v/>
      </c>
      <c r="I143" s="64" t="str">
        <f>IF(C143="","",'Kalkulator oferty'!$G143/(1+'Kalkulator oferty'!$F143))</f>
        <v/>
      </c>
      <c r="J143" s="64" t="str">
        <f t="shared" si="9"/>
        <v/>
      </c>
      <c r="K143" s="65" t="str">
        <f>IF(C143="","",_xlfn.CONCAT(VLOOKUP(C143,Tabela3[],7,0)))</f>
        <v/>
      </c>
      <c r="L143" s="77"/>
      <c r="M143" s="78"/>
      <c r="P143" s="11"/>
    </row>
    <row r="144" spans="1:16" ht="99.95" customHeight="1" x14ac:dyDescent="0.25">
      <c r="A144" s="61" t="str">
        <f t="shared" si="10"/>
        <v/>
      </c>
      <c r="B144" s="71"/>
      <c r="C144" s="72"/>
      <c r="D144" s="62" t="str">
        <f>IF(C144="","",VLOOKUP(C144,Tabela3[],3,0))</f>
        <v/>
      </c>
      <c r="E144" s="75"/>
      <c r="F144" s="63" t="str">
        <f>IF(C144="","",VLOOKUP(C144,Tabela3[],5,0))</f>
        <v/>
      </c>
      <c r="G144" s="64" t="str">
        <f>IF(C144="","",VLOOKUP(C144,Tabela3[],4,0))</f>
        <v/>
      </c>
      <c r="H144" s="64" t="str">
        <f t="shared" si="8"/>
        <v/>
      </c>
      <c r="I144" s="64" t="str">
        <f>IF(C144="","",'Kalkulator oferty'!$G144/(1+'Kalkulator oferty'!$F144))</f>
        <v/>
      </c>
      <c r="J144" s="64" t="str">
        <f t="shared" si="9"/>
        <v/>
      </c>
      <c r="K144" s="65" t="str">
        <f>IF(C144="","",_xlfn.CONCAT(VLOOKUP(C144,Tabela3[],7,0)))</f>
        <v/>
      </c>
      <c r="L144" s="77"/>
      <c r="M144" s="78"/>
      <c r="P144" s="11"/>
    </row>
    <row r="145" spans="1:16" ht="99.95" customHeight="1" x14ac:dyDescent="0.25">
      <c r="A145" s="61" t="str">
        <f t="shared" si="10"/>
        <v/>
      </c>
      <c r="B145" s="71"/>
      <c r="C145" s="72"/>
      <c r="D145" s="62" t="str">
        <f>IF(C145="","",VLOOKUP(C145,Tabela3[],3,0))</f>
        <v/>
      </c>
      <c r="E145" s="75"/>
      <c r="F145" s="63" t="str">
        <f>IF(C145="","",VLOOKUP(C145,Tabela3[],5,0))</f>
        <v/>
      </c>
      <c r="G145" s="64" t="str">
        <f>IF(C145="","",VLOOKUP(C145,Tabela3[],4,0))</f>
        <v/>
      </c>
      <c r="H145" s="64" t="str">
        <f t="shared" si="8"/>
        <v/>
      </c>
      <c r="I145" s="64" t="str">
        <f>IF(C145="","",'Kalkulator oferty'!$G145/(1+'Kalkulator oferty'!$F145))</f>
        <v/>
      </c>
      <c r="J145" s="64" t="str">
        <f t="shared" si="9"/>
        <v/>
      </c>
      <c r="K145" s="65" t="str">
        <f>IF(C145="","",_xlfn.CONCAT(VLOOKUP(C145,Tabela3[],7,0)))</f>
        <v/>
      </c>
      <c r="L145" s="77"/>
      <c r="M145" s="78"/>
      <c r="P145" s="11"/>
    </row>
    <row r="146" spans="1:16" ht="99.95" customHeight="1" x14ac:dyDescent="0.25">
      <c r="A146" s="61" t="str">
        <f t="shared" si="10"/>
        <v/>
      </c>
      <c r="B146" s="71"/>
      <c r="C146" s="72"/>
      <c r="D146" s="62" t="str">
        <f>IF(C146="","",VLOOKUP(C146,Tabela3[],3,0))</f>
        <v/>
      </c>
      <c r="E146" s="75"/>
      <c r="F146" s="63" t="str">
        <f>IF(C146="","",VLOOKUP(C146,Tabela3[],5,0))</f>
        <v/>
      </c>
      <c r="G146" s="64" t="str">
        <f>IF(C146="","",VLOOKUP(C146,Tabela3[],4,0))</f>
        <v/>
      </c>
      <c r="H146" s="64" t="str">
        <f t="shared" si="8"/>
        <v/>
      </c>
      <c r="I146" s="64" t="str">
        <f>IF(C146="","",'Kalkulator oferty'!$G146/(1+'Kalkulator oferty'!$F146))</f>
        <v/>
      </c>
      <c r="J146" s="64" t="str">
        <f t="shared" si="9"/>
        <v/>
      </c>
      <c r="K146" s="65" t="str">
        <f>IF(C146="","",_xlfn.CONCAT(VLOOKUP(C146,Tabela3[],7,0)))</f>
        <v/>
      </c>
      <c r="L146" s="77"/>
      <c r="M146" s="78"/>
      <c r="P146" s="11"/>
    </row>
    <row r="147" spans="1:16" ht="99.95" customHeight="1" x14ac:dyDescent="0.25">
      <c r="A147" s="61" t="str">
        <f t="shared" si="10"/>
        <v/>
      </c>
      <c r="B147" s="71"/>
      <c r="C147" s="72"/>
      <c r="D147" s="62" t="str">
        <f>IF(C147="","",VLOOKUP(C147,Tabela3[],3,0))</f>
        <v/>
      </c>
      <c r="E147" s="75"/>
      <c r="F147" s="63" t="str">
        <f>IF(C147="","",VLOOKUP(C147,Tabela3[],5,0))</f>
        <v/>
      </c>
      <c r="G147" s="64" t="str">
        <f>IF(C147="","",VLOOKUP(C147,Tabela3[],4,0))</f>
        <v/>
      </c>
      <c r="H147" s="64" t="str">
        <f t="shared" si="8"/>
        <v/>
      </c>
      <c r="I147" s="64" t="str">
        <f>IF(C147="","",'Kalkulator oferty'!$G147/(1+'Kalkulator oferty'!$F147))</f>
        <v/>
      </c>
      <c r="J147" s="64" t="str">
        <f t="shared" si="9"/>
        <v/>
      </c>
      <c r="K147" s="65" t="str">
        <f>IF(C147="","",_xlfn.CONCAT(VLOOKUP(C147,Tabela3[],7,0)))</f>
        <v/>
      </c>
      <c r="L147" s="77"/>
      <c r="M147" s="78"/>
      <c r="P147" s="11"/>
    </row>
    <row r="148" spans="1:16" ht="99.95" customHeight="1" x14ac:dyDescent="0.25">
      <c r="A148" s="61" t="str">
        <f t="shared" si="10"/>
        <v/>
      </c>
      <c r="B148" s="71"/>
      <c r="C148" s="72"/>
      <c r="D148" s="62" t="str">
        <f>IF(C148="","",VLOOKUP(C148,Tabela3[],3,0))</f>
        <v/>
      </c>
      <c r="E148" s="75"/>
      <c r="F148" s="63" t="str">
        <f>IF(C148="","",VLOOKUP(C148,Tabela3[],5,0))</f>
        <v/>
      </c>
      <c r="G148" s="64" t="str">
        <f>IF(C148="","",VLOOKUP(C148,Tabela3[],4,0))</f>
        <v/>
      </c>
      <c r="H148" s="64" t="str">
        <f t="shared" si="8"/>
        <v/>
      </c>
      <c r="I148" s="64" t="str">
        <f>IF(C148="","",'Kalkulator oferty'!$G148/(1+'Kalkulator oferty'!$F148))</f>
        <v/>
      </c>
      <c r="J148" s="64" t="str">
        <f t="shared" si="9"/>
        <v/>
      </c>
      <c r="K148" s="65" t="str">
        <f>IF(C148="","",_xlfn.CONCAT(VLOOKUP(C148,Tabela3[],7,0)))</f>
        <v/>
      </c>
      <c r="L148" s="77"/>
      <c r="M148" s="78"/>
      <c r="P148" s="11"/>
    </row>
    <row r="149" spans="1:16" ht="99.95" customHeight="1" x14ac:dyDescent="0.25">
      <c r="A149" s="61" t="str">
        <f t="shared" si="10"/>
        <v/>
      </c>
      <c r="B149" s="71"/>
      <c r="C149" s="72"/>
      <c r="D149" s="62" t="str">
        <f>IF(C149="","",VLOOKUP(C149,Tabela3[],3,0))</f>
        <v/>
      </c>
      <c r="E149" s="75"/>
      <c r="F149" s="63" t="str">
        <f>IF(C149="","",VLOOKUP(C149,Tabela3[],5,0))</f>
        <v/>
      </c>
      <c r="G149" s="64" t="str">
        <f>IF(C149="","",VLOOKUP(C149,Tabela3[],4,0))</f>
        <v/>
      </c>
      <c r="H149" s="64" t="str">
        <f t="shared" si="8"/>
        <v/>
      </c>
      <c r="I149" s="64" t="str">
        <f>IF(C149="","",'Kalkulator oferty'!$G149/(1+'Kalkulator oferty'!$F149))</f>
        <v/>
      </c>
      <c r="J149" s="64" t="str">
        <f t="shared" si="9"/>
        <v/>
      </c>
      <c r="K149" s="65" t="str">
        <f>IF(C149="","",_xlfn.CONCAT(VLOOKUP(C149,Tabela3[],7,0)))</f>
        <v/>
      </c>
      <c r="L149" s="77"/>
      <c r="M149" s="78"/>
      <c r="P149" s="11"/>
    </row>
    <row r="150" spans="1:16" ht="99.95" customHeight="1" x14ac:dyDescent="0.25">
      <c r="A150" s="61" t="str">
        <f t="shared" si="10"/>
        <v/>
      </c>
      <c r="B150" s="71"/>
      <c r="C150" s="72"/>
      <c r="D150" s="62" t="str">
        <f>IF(C150="","",VLOOKUP(C150,Tabela3[],3,0))</f>
        <v/>
      </c>
      <c r="E150" s="75"/>
      <c r="F150" s="63" t="str">
        <f>IF(C150="","",VLOOKUP(C150,Tabela3[],5,0))</f>
        <v/>
      </c>
      <c r="G150" s="64" t="str">
        <f>IF(C150="","",VLOOKUP(C150,Tabela3[],4,0))</f>
        <v/>
      </c>
      <c r="H150" s="64" t="str">
        <f t="shared" si="8"/>
        <v/>
      </c>
      <c r="I150" s="64" t="str">
        <f>IF(C150="","",'Kalkulator oferty'!$G150/(1+'Kalkulator oferty'!$F150))</f>
        <v/>
      </c>
      <c r="J150" s="64" t="str">
        <f t="shared" si="9"/>
        <v/>
      </c>
      <c r="K150" s="65" t="str">
        <f>IF(C150="","",_xlfn.CONCAT(VLOOKUP(C150,Tabela3[],7,0)))</f>
        <v/>
      </c>
      <c r="L150" s="77"/>
      <c r="M150" s="78"/>
      <c r="P150" s="11"/>
    </row>
    <row r="151" spans="1:16" ht="99.95" customHeight="1" x14ac:dyDescent="0.25">
      <c r="A151" s="61" t="str">
        <f t="shared" si="10"/>
        <v/>
      </c>
      <c r="B151" s="71"/>
      <c r="C151" s="72"/>
      <c r="D151" s="62" t="str">
        <f>IF(C151="","",VLOOKUP(C151,Tabela3[],3,0))</f>
        <v/>
      </c>
      <c r="E151" s="75"/>
      <c r="F151" s="63" t="str">
        <f>IF(C151="","",VLOOKUP(C151,Tabela3[],5,0))</f>
        <v/>
      </c>
      <c r="G151" s="64" t="str">
        <f>IF(C151="","",VLOOKUP(C151,Tabela3[],4,0))</f>
        <v/>
      </c>
      <c r="H151" s="64" t="str">
        <f t="shared" si="8"/>
        <v/>
      </c>
      <c r="I151" s="64" t="str">
        <f>IF(C151="","",'Kalkulator oferty'!$G151/(1+'Kalkulator oferty'!$F151))</f>
        <v/>
      </c>
      <c r="J151" s="64" t="str">
        <f t="shared" si="9"/>
        <v/>
      </c>
      <c r="K151" s="65" t="str">
        <f>IF(C151="","",_xlfn.CONCAT(VLOOKUP(C151,Tabela3[],7,0)))</f>
        <v/>
      </c>
      <c r="L151" s="77"/>
      <c r="M151" s="78"/>
      <c r="P151" s="11"/>
    </row>
    <row r="152" spans="1:16" ht="99.95" customHeight="1" x14ac:dyDescent="0.25">
      <c r="A152" s="61" t="str">
        <f t="shared" si="10"/>
        <v/>
      </c>
      <c r="B152" s="71"/>
      <c r="C152" s="72"/>
      <c r="D152" s="62" t="str">
        <f>IF(C152="","",VLOOKUP(C152,Tabela3[],3,0))</f>
        <v/>
      </c>
      <c r="E152" s="75"/>
      <c r="F152" s="63" t="str">
        <f>IF(C152="","",VLOOKUP(C152,Tabela3[],5,0))</f>
        <v/>
      </c>
      <c r="G152" s="64" t="str">
        <f>IF(C152="","",VLOOKUP(C152,Tabela3[],4,0))</f>
        <v/>
      </c>
      <c r="H152" s="64" t="str">
        <f t="shared" si="8"/>
        <v/>
      </c>
      <c r="I152" s="64" t="str">
        <f>IF(C152="","",'Kalkulator oferty'!$G152/(1+'Kalkulator oferty'!$F152))</f>
        <v/>
      </c>
      <c r="J152" s="64" t="str">
        <f t="shared" si="9"/>
        <v/>
      </c>
      <c r="K152" s="65" t="str">
        <f>IF(C152="","",_xlfn.CONCAT(VLOOKUP(C152,Tabela3[],7,0)))</f>
        <v/>
      </c>
      <c r="L152" s="77"/>
      <c r="M152" s="78"/>
      <c r="P152" s="11"/>
    </row>
    <row r="153" spans="1:16" ht="99.95" customHeight="1" x14ac:dyDescent="0.25">
      <c r="A153" s="61" t="str">
        <f t="shared" si="10"/>
        <v/>
      </c>
      <c r="B153" s="71"/>
      <c r="C153" s="72"/>
      <c r="D153" s="62" t="str">
        <f>IF(C153="","",VLOOKUP(C153,Tabela3[],3,0))</f>
        <v/>
      </c>
      <c r="E153" s="75"/>
      <c r="F153" s="63" t="str">
        <f>IF(C153="","",VLOOKUP(C153,Tabela3[],5,0))</f>
        <v/>
      </c>
      <c r="G153" s="64" t="str">
        <f>IF(C153="","",VLOOKUP(C153,Tabela3[],4,0))</f>
        <v/>
      </c>
      <c r="H153" s="64" t="str">
        <f t="shared" si="8"/>
        <v/>
      </c>
      <c r="I153" s="64" t="str">
        <f>IF(C153="","",'Kalkulator oferty'!$G153/(1+'Kalkulator oferty'!$F153))</f>
        <v/>
      </c>
      <c r="J153" s="64" t="str">
        <f t="shared" si="9"/>
        <v/>
      </c>
      <c r="K153" s="65" t="str">
        <f>IF(C153="","",_xlfn.CONCAT(VLOOKUP(C153,Tabela3[],7,0)))</f>
        <v/>
      </c>
      <c r="L153" s="77"/>
      <c r="M153" s="78"/>
      <c r="P153" s="11"/>
    </row>
    <row r="154" spans="1:16" ht="99.95" customHeight="1" x14ac:dyDescent="0.25">
      <c r="A154" s="61" t="str">
        <f t="shared" si="10"/>
        <v/>
      </c>
      <c r="B154" s="71"/>
      <c r="C154" s="72"/>
      <c r="D154" s="62" t="str">
        <f>IF(C154="","",VLOOKUP(C154,Tabela3[],3,0))</f>
        <v/>
      </c>
      <c r="E154" s="75"/>
      <c r="F154" s="63" t="str">
        <f>IF(C154="","",VLOOKUP(C154,Tabela3[],5,0))</f>
        <v/>
      </c>
      <c r="G154" s="64" t="str">
        <f>IF(C154="","",VLOOKUP(C154,Tabela3[],4,0))</f>
        <v/>
      </c>
      <c r="H154" s="64" t="str">
        <f t="shared" si="8"/>
        <v/>
      </c>
      <c r="I154" s="64" t="str">
        <f>IF(C154="","",'Kalkulator oferty'!$G154/(1+'Kalkulator oferty'!$F154))</f>
        <v/>
      </c>
      <c r="J154" s="64" t="str">
        <f t="shared" si="9"/>
        <v/>
      </c>
      <c r="K154" s="65" t="str">
        <f>IF(C154="","",_xlfn.CONCAT(VLOOKUP(C154,Tabela3[],7,0)))</f>
        <v/>
      </c>
      <c r="L154" s="77"/>
      <c r="M154" s="78"/>
      <c r="P154" s="11"/>
    </row>
    <row r="155" spans="1:16" ht="99.95" customHeight="1" x14ac:dyDescent="0.25">
      <c r="A155" s="61" t="str">
        <f t="shared" si="10"/>
        <v/>
      </c>
      <c r="B155" s="71"/>
      <c r="C155" s="72"/>
      <c r="D155" s="62" t="str">
        <f>IF(C155="","",VLOOKUP(C155,Tabela3[],3,0))</f>
        <v/>
      </c>
      <c r="E155" s="75"/>
      <c r="F155" s="63" t="str">
        <f>IF(C155="","",VLOOKUP(C155,Tabela3[],5,0))</f>
        <v/>
      </c>
      <c r="G155" s="64" t="str">
        <f>IF(C155="","",VLOOKUP(C155,Tabela3[],4,0))</f>
        <v/>
      </c>
      <c r="H155" s="64" t="str">
        <f t="shared" si="8"/>
        <v/>
      </c>
      <c r="I155" s="64" t="str">
        <f>IF(C155="","",'Kalkulator oferty'!$G155/(1+'Kalkulator oferty'!$F155))</f>
        <v/>
      </c>
      <c r="J155" s="64" t="str">
        <f t="shared" si="9"/>
        <v/>
      </c>
      <c r="K155" s="65" t="str">
        <f>IF(C155="","",_xlfn.CONCAT(VLOOKUP(C155,Tabela3[],7,0)))</f>
        <v/>
      </c>
      <c r="L155" s="77"/>
      <c r="M155" s="78"/>
      <c r="P155" s="11"/>
    </row>
    <row r="156" spans="1:16" ht="99.95" customHeight="1" x14ac:dyDescent="0.25">
      <c r="A156" s="61" t="str">
        <f t="shared" si="10"/>
        <v/>
      </c>
      <c r="B156" s="71"/>
      <c r="C156" s="72"/>
      <c r="D156" s="62" t="str">
        <f>IF(C156="","",VLOOKUP(C156,Tabela3[],3,0))</f>
        <v/>
      </c>
      <c r="E156" s="75"/>
      <c r="F156" s="63" t="str">
        <f>IF(C156="","",VLOOKUP(C156,Tabela3[],5,0))</f>
        <v/>
      </c>
      <c r="G156" s="64" t="str">
        <f>IF(C156="","",VLOOKUP(C156,Tabela3[],4,0))</f>
        <v/>
      </c>
      <c r="H156" s="64" t="str">
        <f t="shared" si="8"/>
        <v/>
      </c>
      <c r="I156" s="64" t="str">
        <f>IF(C156="","",'Kalkulator oferty'!$G156/(1+'Kalkulator oferty'!$F156))</f>
        <v/>
      </c>
      <c r="J156" s="64" t="str">
        <f t="shared" si="9"/>
        <v/>
      </c>
      <c r="K156" s="65" t="str">
        <f>IF(C156="","",_xlfn.CONCAT(VLOOKUP(C156,Tabela3[],7,0)))</f>
        <v/>
      </c>
      <c r="L156" s="77"/>
      <c r="M156" s="78"/>
      <c r="P156" s="11"/>
    </row>
    <row r="157" spans="1:16" ht="99.95" customHeight="1" x14ac:dyDescent="0.25">
      <c r="A157" s="61" t="str">
        <f t="shared" si="10"/>
        <v/>
      </c>
      <c r="B157" s="71"/>
      <c r="C157" s="72"/>
      <c r="D157" s="62" t="str">
        <f>IF(C157="","",VLOOKUP(C157,Tabela3[],3,0))</f>
        <v/>
      </c>
      <c r="E157" s="75"/>
      <c r="F157" s="63" t="str">
        <f>IF(C157="","",VLOOKUP(C157,Tabela3[],5,0))</f>
        <v/>
      </c>
      <c r="G157" s="64" t="str">
        <f>IF(C157="","",VLOOKUP(C157,Tabela3[],4,0))</f>
        <v/>
      </c>
      <c r="H157" s="64" t="str">
        <f t="shared" si="8"/>
        <v/>
      </c>
      <c r="I157" s="64" t="str">
        <f>IF(C157="","",'Kalkulator oferty'!$G157/(1+'Kalkulator oferty'!$F157))</f>
        <v/>
      </c>
      <c r="J157" s="64" t="str">
        <f t="shared" si="9"/>
        <v/>
      </c>
      <c r="K157" s="65" t="str">
        <f>IF(C157="","",_xlfn.CONCAT(VLOOKUP(C157,Tabela3[],7,0)))</f>
        <v/>
      </c>
      <c r="L157" s="77"/>
      <c r="M157" s="78"/>
      <c r="P157" s="11"/>
    </row>
    <row r="158" spans="1:16" ht="99.95" customHeight="1" x14ac:dyDescent="0.25">
      <c r="A158" s="61" t="str">
        <f t="shared" si="10"/>
        <v/>
      </c>
      <c r="B158" s="71"/>
      <c r="C158" s="72"/>
      <c r="D158" s="62" t="str">
        <f>IF(C158="","",VLOOKUP(C158,Tabela3[],3,0))</f>
        <v/>
      </c>
      <c r="E158" s="75"/>
      <c r="F158" s="63" t="str">
        <f>IF(C158="","",VLOOKUP(C158,Tabela3[],5,0))</f>
        <v/>
      </c>
      <c r="G158" s="64" t="str">
        <f>IF(C158="","",VLOOKUP(C158,Tabela3[],4,0))</f>
        <v/>
      </c>
      <c r="H158" s="64" t="str">
        <f t="shared" si="8"/>
        <v/>
      </c>
      <c r="I158" s="64" t="str">
        <f>IF(C158="","",'Kalkulator oferty'!$G158/(1+'Kalkulator oferty'!$F158))</f>
        <v/>
      </c>
      <c r="J158" s="64" t="str">
        <f t="shared" si="9"/>
        <v/>
      </c>
      <c r="K158" s="65" t="str">
        <f>IF(C158="","",_xlfn.CONCAT(VLOOKUP(C158,Tabela3[],7,0)))</f>
        <v/>
      </c>
      <c r="L158" s="77"/>
      <c r="M158" s="78"/>
      <c r="P158" s="11"/>
    </row>
    <row r="159" spans="1:16" ht="99.95" customHeight="1" x14ac:dyDescent="0.25">
      <c r="A159" s="61" t="str">
        <f t="shared" si="10"/>
        <v/>
      </c>
      <c r="B159" s="71"/>
      <c r="C159" s="72"/>
      <c r="D159" s="62" t="str">
        <f>IF(C159="","",VLOOKUP(C159,Tabela3[],3,0))</f>
        <v/>
      </c>
      <c r="E159" s="75"/>
      <c r="F159" s="63" t="str">
        <f>IF(C159="","",VLOOKUP(C159,Tabela3[],5,0))</f>
        <v/>
      </c>
      <c r="G159" s="64" t="str">
        <f>IF(C159="","",VLOOKUP(C159,Tabela3[],4,0))</f>
        <v/>
      </c>
      <c r="H159" s="64" t="str">
        <f t="shared" si="8"/>
        <v/>
      </c>
      <c r="I159" s="64" t="str">
        <f>IF(C159="","",'Kalkulator oferty'!$G159/(1+'Kalkulator oferty'!$F159))</f>
        <v/>
      </c>
      <c r="J159" s="64" t="str">
        <f t="shared" si="9"/>
        <v/>
      </c>
      <c r="K159" s="65" t="str">
        <f>IF(C159="","",_xlfn.CONCAT(VLOOKUP(C159,Tabela3[],7,0)))</f>
        <v/>
      </c>
      <c r="L159" s="77"/>
      <c r="M159" s="78"/>
      <c r="P159" s="11"/>
    </row>
    <row r="160" spans="1:16" ht="99.95" customHeight="1" x14ac:dyDescent="0.25">
      <c r="A160" s="61" t="str">
        <f t="shared" si="10"/>
        <v/>
      </c>
      <c r="B160" s="71"/>
      <c r="C160" s="72"/>
      <c r="D160" s="62" t="str">
        <f>IF(C160="","",VLOOKUP(C160,Tabela3[],3,0))</f>
        <v/>
      </c>
      <c r="E160" s="75"/>
      <c r="F160" s="63" t="str">
        <f>IF(C160="","",VLOOKUP(C160,Tabela3[],5,0))</f>
        <v/>
      </c>
      <c r="G160" s="64" t="str">
        <f>IF(C160="","",VLOOKUP(C160,Tabela3[],4,0))</f>
        <v/>
      </c>
      <c r="H160" s="64" t="str">
        <f t="shared" si="8"/>
        <v/>
      </c>
      <c r="I160" s="64" t="str">
        <f>IF(C160="","",'Kalkulator oferty'!$G160/(1+'Kalkulator oferty'!$F160))</f>
        <v/>
      </c>
      <c r="J160" s="64" t="str">
        <f t="shared" si="9"/>
        <v/>
      </c>
      <c r="K160" s="65" t="str">
        <f>IF(C160="","",_xlfn.CONCAT(VLOOKUP(C160,Tabela3[],7,0)))</f>
        <v/>
      </c>
      <c r="L160" s="77"/>
      <c r="M160" s="78"/>
      <c r="P160" s="11"/>
    </row>
    <row r="161" spans="1:16" ht="99.95" customHeight="1" x14ac:dyDescent="0.25">
      <c r="A161" s="61" t="str">
        <f t="shared" si="10"/>
        <v/>
      </c>
      <c r="B161" s="71"/>
      <c r="C161" s="72"/>
      <c r="D161" s="62" t="str">
        <f>IF(C161="","",VLOOKUP(C161,Tabela3[],3,0))</f>
        <v/>
      </c>
      <c r="E161" s="75"/>
      <c r="F161" s="63" t="str">
        <f>IF(C161="","",VLOOKUP(C161,Tabela3[],5,0))</f>
        <v/>
      </c>
      <c r="G161" s="64" t="str">
        <f>IF(C161="","",VLOOKUP(C161,Tabela3[],4,0))</f>
        <v/>
      </c>
      <c r="H161" s="64" t="str">
        <f t="shared" si="8"/>
        <v/>
      </c>
      <c r="I161" s="64" t="str">
        <f>IF(C161="","",'Kalkulator oferty'!$G161/(1+'Kalkulator oferty'!$F161))</f>
        <v/>
      </c>
      <c r="J161" s="64" t="str">
        <f t="shared" si="9"/>
        <v/>
      </c>
      <c r="K161" s="65" t="str">
        <f>IF(C161="","",_xlfn.CONCAT(VLOOKUP(C161,Tabela3[],7,0)))</f>
        <v/>
      </c>
      <c r="L161" s="77"/>
      <c r="M161" s="78"/>
      <c r="P161" s="11"/>
    </row>
    <row r="162" spans="1:16" ht="99.95" customHeight="1" x14ac:dyDescent="0.25">
      <c r="A162" s="61" t="str">
        <f t="shared" si="10"/>
        <v/>
      </c>
      <c r="B162" s="71"/>
      <c r="C162" s="72"/>
      <c r="D162" s="62" t="str">
        <f>IF(C162="","",VLOOKUP(C162,Tabela3[],3,0))</f>
        <v/>
      </c>
      <c r="E162" s="75"/>
      <c r="F162" s="63" t="str">
        <f>IF(C162="","",VLOOKUP(C162,Tabela3[],5,0))</f>
        <v/>
      </c>
      <c r="G162" s="64" t="str">
        <f>IF(C162="","",VLOOKUP(C162,Tabela3[],4,0))</f>
        <v/>
      </c>
      <c r="H162" s="64" t="str">
        <f t="shared" si="8"/>
        <v/>
      </c>
      <c r="I162" s="64" t="str">
        <f>IF(C162="","",'Kalkulator oferty'!$G162/(1+'Kalkulator oferty'!$F162))</f>
        <v/>
      </c>
      <c r="J162" s="64" t="str">
        <f t="shared" si="9"/>
        <v/>
      </c>
      <c r="K162" s="65" t="str">
        <f>IF(C162="","",_xlfn.CONCAT(VLOOKUP(C162,Tabela3[],7,0)))</f>
        <v/>
      </c>
      <c r="L162" s="77"/>
      <c r="M162" s="78"/>
      <c r="P162" s="11"/>
    </row>
    <row r="163" spans="1:16" ht="99.95" customHeight="1" x14ac:dyDescent="0.25">
      <c r="A163" s="61" t="str">
        <f t="shared" si="10"/>
        <v/>
      </c>
      <c r="B163" s="71"/>
      <c r="C163" s="72"/>
      <c r="D163" s="62" t="str">
        <f>IF(C163="","",VLOOKUP(C163,Tabela3[],3,0))</f>
        <v/>
      </c>
      <c r="E163" s="75"/>
      <c r="F163" s="63" t="str">
        <f>IF(C163="","",VLOOKUP(C163,Tabela3[],5,0))</f>
        <v/>
      </c>
      <c r="G163" s="64" t="str">
        <f>IF(C163="","",VLOOKUP(C163,Tabela3[],4,0))</f>
        <v/>
      </c>
      <c r="H163" s="64" t="str">
        <f t="shared" si="8"/>
        <v/>
      </c>
      <c r="I163" s="64" t="str">
        <f>IF(C163="","",'Kalkulator oferty'!$G163/(1+'Kalkulator oferty'!$F163))</f>
        <v/>
      </c>
      <c r="J163" s="64" t="str">
        <f t="shared" si="9"/>
        <v/>
      </c>
      <c r="K163" s="65" t="str">
        <f>IF(C163="","",_xlfn.CONCAT(VLOOKUP(C163,Tabela3[],7,0)))</f>
        <v/>
      </c>
      <c r="L163" s="77"/>
      <c r="M163" s="78"/>
      <c r="P163" s="11"/>
    </row>
    <row r="164" spans="1:16" ht="99.95" customHeight="1" x14ac:dyDescent="0.25">
      <c r="A164" s="61" t="str">
        <f t="shared" si="10"/>
        <v/>
      </c>
      <c r="B164" s="71"/>
      <c r="C164" s="72"/>
      <c r="D164" s="62" t="str">
        <f>IF(C164="","",VLOOKUP(C164,Tabela3[],3,0))</f>
        <v/>
      </c>
      <c r="E164" s="75"/>
      <c r="F164" s="63" t="str">
        <f>IF(C164="","",VLOOKUP(C164,Tabela3[],5,0))</f>
        <v/>
      </c>
      <c r="G164" s="64" t="str">
        <f>IF(C164="","",VLOOKUP(C164,Tabela3[],4,0))</f>
        <v/>
      </c>
      <c r="H164" s="64" t="str">
        <f t="shared" si="8"/>
        <v/>
      </c>
      <c r="I164" s="64" t="str">
        <f>IF(C164="","",'Kalkulator oferty'!$G164/(1+'Kalkulator oferty'!$F164))</f>
        <v/>
      </c>
      <c r="J164" s="64" t="str">
        <f t="shared" si="9"/>
        <v/>
      </c>
      <c r="K164" s="65" t="str">
        <f>IF(C164="","",_xlfn.CONCAT(VLOOKUP(C164,Tabela3[],7,0)))</f>
        <v/>
      </c>
      <c r="L164" s="77"/>
      <c r="M164" s="78"/>
      <c r="P164" s="11"/>
    </row>
    <row r="165" spans="1:16" ht="99.95" customHeight="1" x14ac:dyDescent="0.25">
      <c r="A165" s="61" t="str">
        <f t="shared" si="10"/>
        <v/>
      </c>
      <c r="B165" s="71"/>
      <c r="C165" s="72"/>
      <c r="D165" s="62" t="str">
        <f>IF(C165="","",VLOOKUP(C165,Tabela3[],3,0))</f>
        <v/>
      </c>
      <c r="E165" s="75"/>
      <c r="F165" s="63" t="str">
        <f>IF(C165="","",VLOOKUP(C165,Tabela3[],5,0))</f>
        <v/>
      </c>
      <c r="G165" s="64" t="str">
        <f>IF(C165="","",VLOOKUP(C165,Tabela3[],4,0))</f>
        <v/>
      </c>
      <c r="H165" s="64" t="str">
        <f t="shared" si="8"/>
        <v/>
      </c>
      <c r="I165" s="64" t="str">
        <f>IF(C165="","",'Kalkulator oferty'!$G165/(1+'Kalkulator oferty'!$F165))</f>
        <v/>
      </c>
      <c r="J165" s="64" t="str">
        <f t="shared" si="9"/>
        <v/>
      </c>
      <c r="K165" s="65" t="str">
        <f>IF(C165="","",_xlfn.CONCAT(VLOOKUP(C165,Tabela3[],7,0)))</f>
        <v/>
      </c>
      <c r="L165" s="77"/>
      <c r="M165" s="78"/>
      <c r="P165" s="11"/>
    </row>
    <row r="166" spans="1:16" ht="99.95" customHeight="1" x14ac:dyDescent="0.25">
      <c r="A166" s="61" t="str">
        <f t="shared" si="10"/>
        <v/>
      </c>
      <c r="B166" s="71"/>
      <c r="C166" s="72"/>
      <c r="D166" s="62" t="str">
        <f>IF(C166="","",VLOOKUP(C166,Tabela3[],3,0))</f>
        <v/>
      </c>
      <c r="E166" s="75"/>
      <c r="F166" s="63" t="str">
        <f>IF(C166="","",VLOOKUP(C166,Tabela3[],5,0))</f>
        <v/>
      </c>
      <c r="G166" s="64" t="str">
        <f>IF(C166="","",VLOOKUP(C166,Tabela3[],4,0))</f>
        <v/>
      </c>
      <c r="H166" s="64" t="str">
        <f t="shared" si="8"/>
        <v/>
      </c>
      <c r="I166" s="64" t="str">
        <f>IF(C166="","",'Kalkulator oferty'!$G166/(1+'Kalkulator oferty'!$F166))</f>
        <v/>
      </c>
      <c r="J166" s="64" t="str">
        <f t="shared" si="9"/>
        <v/>
      </c>
      <c r="K166" s="65" t="str">
        <f>IF(C166="","",_xlfn.CONCAT(VLOOKUP(C166,Tabela3[],7,0)))</f>
        <v/>
      </c>
      <c r="L166" s="77"/>
      <c r="M166" s="78"/>
      <c r="P166" s="11"/>
    </row>
    <row r="167" spans="1:16" ht="99.95" customHeight="1" x14ac:dyDescent="0.25">
      <c r="A167" s="61" t="str">
        <f t="shared" si="10"/>
        <v/>
      </c>
      <c r="B167" s="71"/>
      <c r="C167" s="72"/>
      <c r="D167" s="62" t="str">
        <f>IF(C167="","",VLOOKUP(C167,Tabela3[],3,0))</f>
        <v/>
      </c>
      <c r="E167" s="75"/>
      <c r="F167" s="63" t="str">
        <f>IF(C167="","",VLOOKUP(C167,Tabela3[],5,0))</f>
        <v/>
      </c>
      <c r="G167" s="64" t="str">
        <f>IF(C167="","",VLOOKUP(C167,Tabela3[],4,0))</f>
        <v/>
      </c>
      <c r="H167" s="64" t="str">
        <f t="shared" si="8"/>
        <v/>
      </c>
      <c r="I167" s="64" t="str">
        <f>IF(C167="","",'Kalkulator oferty'!$G167/(1+'Kalkulator oferty'!$F167))</f>
        <v/>
      </c>
      <c r="J167" s="64" t="str">
        <f t="shared" si="9"/>
        <v/>
      </c>
      <c r="K167" s="65" t="str">
        <f>IF(C167="","",_xlfn.CONCAT(VLOOKUP(C167,Tabela3[],7,0)))</f>
        <v/>
      </c>
      <c r="L167" s="77"/>
      <c r="M167" s="78"/>
      <c r="P167" s="11"/>
    </row>
    <row r="168" spans="1:16" ht="99.95" customHeight="1" x14ac:dyDescent="0.25">
      <c r="A168" s="61" t="str">
        <f t="shared" si="10"/>
        <v/>
      </c>
      <c r="B168" s="71"/>
      <c r="C168" s="72"/>
      <c r="D168" s="62" t="str">
        <f>IF(C168="","",VLOOKUP(C168,Tabela3[],3,0))</f>
        <v/>
      </c>
      <c r="E168" s="75"/>
      <c r="F168" s="63" t="str">
        <f>IF(C168="","",VLOOKUP(C168,Tabela3[],5,0))</f>
        <v/>
      </c>
      <c r="G168" s="64" t="str">
        <f>IF(C168="","",VLOOKUP(C168,Tabela3[],4,0))</f>
        <v/>
      </c>
      <c r="H168" s="64" t="str">
        <f t="shared" si="8"/>
        <v/>
      </c>
      <c r="I168" s="64" t="str">
        <f>IF(C168="","",'Kalkulator oferty'!$G168/(1+'Kalkulator oferty'!$F168))</f>
        <v/>
      </c>
      <c r="J168" s="64" t="str">
        <f t="shared" si="9"/>
        <v/>
      </c>
      <c r="K168" s="65" t="str">
        <f>IF(C168="","",_xlfn.CONCAT(VLOOKUP(C168,Tabela3[],7,0)))</f>
        <v/>
      </c>
      <c r="L168" s="77"/>
      <c r="M168" s="78"/>
      <c r="P168" s="11"/>
    </row>
    <row r="169" spans="1:16" ht="99.95" customHeight="1" x14ac:dyDescent="0.25">
      <c r="A169" s="61" t="str">
        <f t="shared" si="10"/>
        <v/>
      </c>
      <c r="B169" s="71"/>
      <c r="C169" s="72"/>
      <c r="D169" s="62" t="str">
        <f>IF(C169="","",VLOOKUP(C169,Tabela3[],3,0))</f>
        <v/>
      </c>
      <c r="E169" s="75"/>
      <c r="F169" s="63" t="str">
        <f>IF(C169="","",VLOOKUP(C169,Tabela3[],5,0))</f>
        <v/>
      </c>
      <c r="G169" s="64" t="str">
        <f>IF(C169="","",VLOOKUP(C169,Tabela3[],4,0))</f>
        <v/>
      </c>
      <c r="H169" s="64" t="str">
        <f t="shared" si="8"/>
        <v/>
      </c>
      <c r="I169" s="64" t="str">
        <f>IF(C169="","",'Kalkulator oferty'!$G169/(1+'Kalkulator oferty'!$F169))</f>
        <v/>
      </c>
      <c r="J169" s="64" t="str">
        <f t="shared" si="9"/>
        <v/>
      </c>
      <c r="K169" s="65" t="str">
        <f>IF(C169="","",_xlfn.CONCAT(VLOOKUP(C169,Tabela3[],7,0)))</f>
        <v/>
      </c>
      <c r="L169" s="77"/>
      <c r="M169" s="78"/>
      <c r="P169" s="11"/>
    </row>
    <row r="170" spans="1:16" ht="99.95" customHeight="1" x14ac:dyDescent="0.25">
      <c r="A170" s="61" t="str">
        <f t="shared" si="10"/>
        <v/>
      </c>
      <c r="B170" s="71"/>
      <c r="C170" s="72"/>
      <c r="D170" s="62" t="str">
        <f>IF(C170="","",VLOOKUP(C170,Tabela3[],3,0))</f>
        <v/>
      </c>
      <c r="E170" s="75"/>
      <c r="F170" s="63" t="str">
        <f>IF(C170="","",VLOOKUP(C170,Tabela3[],5,0))</f>
        <v/>
      </c>
      <c r="G170" s="64" t="str">
        <f>IF(C170="","",VLOOKUP(C170,Tabela3[],4,0))</f>
        <v/>
      </c>
      <c r="H170" s="64" t="str">
        <f t="shared" si="8"/>
        <v/>
      </c>
      <c r="I170" s="64" t="str">
        <f>IF(C170="","",'Kalkulator oferty'!$G170/(1+'Kalkulator oferty'!$F170))</f>
        <v/>
      </c>
      <c r="J170" s="64" t="str">
        <f t="shared" si="9"/>
        <v/>
      </c>
      <c r="K170" s="65" t="str">
        <f>IF(C170="","",_xlfn.CONCAT(VLOOKUP(C170,Tabela3[],7,0)))</f>
        <v/>
      </c>
      <c r="L170" s="77"/>
      <c r="M170" s="78"/>
      <c r="P170" s="11"/>
    </row>
    <row r="171" spans="1:16" ht="99.95" customHeight="1" x14ac:dyDescent="0.25">
      <c r="A171" s="61" t="str">
        <f t="shared" si="10"/>
        <v/>
      </c>
      <c r="B171" s="71"/>
      <c r="C171" s="72"/>
      <c r="D171" s="62" t="str">
        <f>IF(C171="","",VLOOKUP(C171,Tabela3[],3,0))</f>
        <v/>
      </c>
      <c r="E171" s="75"/>
      <c r="F171" s="63" t="str">
        <f>IF(C171="","",VLOOKUP(C171,Tabela3[],5,0))</f>
        <v/>
      </c>
      <c r="G171" s="64" t="str">
        <f>IF(C171="","",VLOOKUP(C171,Tabela3[],4,0))</f>
        <v/>
      </c>
      <c r="H171" s="64" t="str">
        <f t="shared" si="8"/>
        <v/>
      </c>
      <c r="I171" s="64" t="str">
        <f>IF(C171="","",'Kalkulator oferty'!$G171/(1+'Kalkulator oferty'!$F171))</f>
        <v/>
      </c>
      <c r="J171" s="64" t="str">
        <f t="shared" si="9"/>
        <v/>
      </c>
      <c r="K171" s="65" t="str">
        <f>IF(C171="","",_xlfn.CONCAT(VLOOKUP(C171,Tabela3[],7,0)))</f>
        <v/>
      </c>
      <c r="L171" s="77"/>
      <c r="M171" s="78"/>
      <c r="P171" s="11"/>
    </row>
    <row r="172" spans="1:16" ht="99.95" customHeight="1" x14ac:dyDescent="0.25">
      <c r="A172" s="61" t="str">
        <f t="shared" si="10"/>
        <v/>
      </c>
      <c r="B172" s="71"/>
      <c r="C172" s="72"/>
      <c r="D172" s="62" t="str">
        <f>IF(C172="","",VLOOKUP(C172,Tabela3[],3,0))</f>
        <v/>
      </c>
      <c r="E172" s="75"/>
      <c r="F172" s="63" t="str">
        <f>IF(C172="","",VLOOKUP(C172,Tabela3[],5,0))</f>
        <v/>
      </c>
      <c r="G172" s="64" t="str">
        <f>IF(C172="","",VLOOKUP(C172,Tabela3[],4,0))</f>
        <v/>
      </c>
      <c r="H172" s="64" t="str">
        <f t="shared" si="8"/>
        <v/>
      </c>
      <c r="I172" s="64" t="str">
        <f>IF(C172="","",'Kalkulator oferty'!$G172/(1+'Kalkulator oferty'!$F172))</f>
        <v/>
      </c>
      <c r="J172" s="64" t="str">
        <f t="shared" si="9"/>
        <v/>
      </c>
      <c r="K172" s="65" t="str">
        <f>IF(C172="","",_xlfn.CONCAT(VLOOKUP(C172,Tabela3[],7,0)))</f>
        <v/>
      </c>
      <c r="L172" s="77"/>
      <c r="M172" s="78"/>
      <c r="P172" s="11"/>
    </row>
    <row r="173" spans="1:16" ht="99.95" customHeight="1" x14ac:dyDescent="0.25">
      <c r="A173" s="61" t="str">
        <f t="shared" si="10"/>
        <v/>
      </c>
      <c r="B173" s="71"/>
      <c r="C173" s="72"/>
      <c r="D173" s="62" t="str">
        <f>IF(C173="","",VLOOKUP(C173,Tabela3[],3,0))</f>
        <v/>
      </c>
      <c r="E173" s="75"/>
      <c r="F173" s="63" t="str">
        <f>IF(C173="","",VLOOKUP(C173,Tabela3[],5,0))</f>
        <v/>
      </c>
      <c r="G173" s="64" t="str">
        <f>IF(C173="","",VLOOKUP(C173,Tabela3[],4,0))</f>
        <v/>
      </c>
      <c r="H173" s="64" t="str">
        <f t="shared" si="8"/>
        <v/>
      </c>
      <c r="I173" s="64" t="str">
        <f>IF(C173="","",'Kalkulator oferty'!$G173/(1+'Kalkulator oferty'!$F173))</f>
        <v/>
      </c>
      <c r="J173" s="64" t="str">
        <f t="shared" si="9"/>
        <v/>
      </c>
      <c r="K173" s="65" t="str">
        <f>IF(C173="","",_xlfn.CONCAT(VLOOKUP(C173,Tabela3[],7,0)))</f>
        <v/>
      </c>
      <c r="L173" s="77"/>
      <c r="M173" s="78"/>
      <c r="P173" s="11"/>
    </row>
    <row r="174" spans="1:16" ht="99.95" customHeight="1" x14ac:dyDescent="0.25">
      <c r="A174" s="61" t="str">
        <f t="shared" si="10"/>
        <v/>
      </c>
      <c r="B174" s="71"/>
      <c r="C174" s="72"/>
      <c r="D174" s="62" t="str">
        <f>IF(C174="","",VLOOKUP(C174,Tabela3[],3,0))</f>
        <v/>
      </c>
      <c r="E174" s="75"/>
      <c r="F174" s="63" t="str">
        <f>IF(C174="","",VLOOKUP(C174,Tabela3[],5,0))</f>
        <v/>
      </c>
      <c r="G174" s="64" t="str">
        <f>IF(C174="","",VLOOKUP(C174,Tabela3[],4,0))</f>
        <v/>
      </c>
      <c r="H174" s="64" t="str">
        <f t="shared" si="8"/>
        <v/>
      </c>
      <c r="I174" s="64" t="str">
        <f>IF(C174="","",'Kalkulator oferty'!$G174/(1+'Kalkulator oferty'!$F174))</f>
        <v/>
      </c>
      <c r="J174" s="64" t="str">
        <f t="shared" si="9"/>
        <v/>
      </c>
      <c r="K174" s="65" t="str">
        <f>IF(C174="","",_xlfn.CONCAT(VLOOKUP(C174,Tabela3[],7,0)))</f>
        <v/>
      </c>
      <c r="L174" s="77"/>
      <c r="M174" s="78"/>
      <c r="P174" s="11"/>
    </row>
    <row r="175" spans="1:16" ht="99.95" customHeight="1" x14ac:dyDescent="0.25">
      <c r="A175" s="61" t="str">
        <f t="shared" si="10"/>
        <v/>
      </c>
      <c r="B175" s="71"/>
      <c r="C175" s="72"/>
      <c r="D175" s="62" t="str">
        <f>IF(C175="","",VLOOKUP(C175,Tabela3[],3,0))</f>
        <v/>
      </c>
      <c r="E175" s="75"/>
      <c r="F175" s="63" t="str">
        <f>IF(C175="","",VLOOKUP(C175,Tabela3[],5,0))</f>
        <v/>
      </c>
      <c r="G175" s="64" t="str">
        <f>IF(C175="","",VLOOKUP(C175,Tabela3[],4,0))</f>
        <v/>
      </c>
      <c r="H175" s="64" t="str">
        <f t="shared" si="8"/>
        <v/>
      </c>
      <c r="I175" s="64" t="str">
        <f>IF(C175="","",'Kalkulator oferty'!$G175/(1+'Kalkulator oferty'!$F175))</f>
        <v/>
      </c>
      <c r="J175" s="64" t="str">
        <f t="shared" si="9"/>
        <v/>
      </c>
      <c r="K175" s="65" t="str">
        <f>IF(C175="","",_xlfn.CONCAT(VLOOKUP(C175,Tabela3[],7,0)))</f>
        <v/>
      </c>
      <c r="L175" s="77"/>
      <c r="M175" s="78"/>
      <c r="P175" s="11"/>
    </row>
    <row r="176" spans="1:16" ht="99.95" customHeight="1" x14ac:dyDescent="0.25">
      <c r="A176" s="61" t="str">
        <f t="shared" si="10"/>
        <v/>
      </c>
      <c r="B176" s="71"/>
      <c r="C176" s="72"/>
      <c r="D176" s="62" t="str">
        <f>IF(C176="","",VLOOKUP(C176,Tabela3[],3,0))</f>
        <v/>
      </c>
      <c r="E176" s="75"/>
      <c r="F176" s="63" t="str">
        <f>IF(C176="","",VLOOKUP(C176,Tabela3[],5,0))</f>
        <v/>
      </c>
      <c r="G176" s="64" t="str">
        <f>IF(C176="","",VLOOKUP(C176,Tabela3[],4,0))</f>
        <v/>
      </c>
      <c r="H176" s="64" t="str">
        <f t="shared" si="8"/>
        <v/>
      </c>
      <c r="I176" s="64" t="str">
        <f>IF(C176="","",'Kalkulator oferty'!$G176/(1+'Kalkulator oferty'!$F176))</f>
        <v/>
      </c>
      <c r="J176" s="64" t="str">
        <f t="shared" si="9"/>
        <v/>
      </c>
      <c r="K176" s="65" t="str">
        <f>IF(C176="","",_xlfn.CONCAT(VLOOKUP(C176,Tabela3[],7,0)))</f>
        <v/>
      </c>
      <c r="L176" s="77"/>
      <c r="M176" s="78"/>
      <c r="P176" s="11"/>
    </row>
    <row r="177" spans="1:16" ht="99.95" customHeight="1" x14ac:dyDescent="0.25">
      <c r="A177" s="61" t="str">
        <f t="shared" si="10"/>
        <v/>
      </c>
      <c r="B177" s="71"/>
      <c r="C177" s="72"/>
      <c r="D177" s="62" t="str">
        <f>IF(C177="","",VLOOKUP(C177,Tabela3[],3,0))</f>
        <v/>
      </c>
      <c r="E177" s="75"/>
      <c r="F177" s="63" t="str">
        <f>IF(C177="","",VLOOKUP(C177,Tabela3[],5,0))</f>
        <v/>
      </c>
      <c r="G177" s="64" t="str">
        <f>IF(C177="","",VLOOKUP(C177,Tabela3[],4,0))</f>
        <v/>
      </c>
      <c r="H177" s="64" t="str">
        <f t="shared" si="8"/>
        <v/>
      </c>
      <c r="I177" s="64" t="str">
        <f>IF(C177="","",'Kalkulator oferty'!$G177/(1+'Kalkulator oferty'!$F177))</f>
        <v/>
      </c>
      <c r="J177" s="64" t="str">
        <f t="shared" si="9"/>
        <v/>
      </c>
      <c r="K177" s="65" t="str">
        <f>IF(C177="","",_xlfn.CONCAT(VLOOKUP(C177,Tabela3[],7,0)))</f>
        <v/>
      </c>
      <c r="L177" s="77"/>
      <c r="M177" s="78"/>
      <c r="P177" s="11"/>
    </row>
    <row r="178" spans="1:16" ht="99.95" customHeight="1" x14ac:dyDescent="0.25">
      <c r="A178" s="61" t="str">
        <f t="shared" si="10"/>
        <v/>
      </c>
      <c r="B178" s="71"/>
      <c r="C178" s="72"/>
      <c r="D178" s="62" t="str">
        <f>IF(C178="","",VLOOKUP(C178,Tabela3[],3,0))</f>
        <v/>
      </c>
      <c r="E178" s="75"/>
      <c r="F178" s="63" t="str">
        <f>IF(C178="","",VLOOKUP(C178,Tabela3[],5,0))</f>
        <v/>
      </c>
      <c r="G178" s="64" t="str">
        <f>IF(C178="","",VLOOKUP(C178,Tabela3[],4,0))</f>
        <v/>
      </c>
      <c r="H178" s="64" t="str">
        <f t="shared" si="8"/>
        <v/>
      </c>
      <c r="I178" s="64" t="str">
        <f>IF(C178="","",'Kalkulator oferty'!$G178/(1+'Kalkulator oferty'!$F178))</f>
        <v/>
      </c>
      <c r="J178" s="64" t="str">
        <f t="shared" si="9"/>
        <v/>
      </c>
      <c r="K178" s="65" t="str">
        <f>IF(C178="","",_xlfn.CONCAT(VLOOKUP(C178,Tabela3[],7,0)))</f>
        <v/>
      </c>
      <c r="L178" s="77"/>
      <c r="M178" s="78"/>
      <c r="P178" s="11"/>
    </row>
    <row r="179" spans="1:16" ht="99.95" customHeight="1" x14ac:dyDescent="0.25">
      <c r="A179" s="61" t="str">
        <f t="shared" si="10"/>
        <v/>
      </c>
      <c r="B179" s="71"/>
      <c r="C179" s="72"/>
      <c r="D179" s="62" t="str">
        <f>IF(C179="","",VLOOKUP(C179,Tabela3[],3,0))</f>
        <v/>
      </c>
      <c r="E179" s="75"/>
      <c r="F179" s="63" t="str">
        <f>IF(C179="","",VLOOKUP(C179,Tabela3[],5,0))</f>
        <v/>
      </c>
      <c r="G179" s="64" t="str">
        <f>IF(C179="","",VLOOKUP(C179,Tabela3[],4,0))</f>
        <v/>
      </c>
      <c r="H179" s="64" t="str">
        <f t="shared" si="8"/>
        <v/>
      </c>
      <c r="I179" s="64" t="str">
        <f>IF(C179="","",'Kalkulator oferty'!$G179/(1+'Kalkulator oferty'!$F179))</f>
        <v/>
      </c>
      <c r="J179" s="64" t="str">
        <f t="shared" si="9"/>
        <v/>
      </c>
      <c r="K179" s="65" t="str">
        <f>IF(C179="","",_xlfn.CONCAT(VLOOKUP(C179,Tabela3[],7,0)))</f>
        <v/>
      </c>
      <c r="L179" s="77"/>
      <c r="M179" s="78"/>
      <c r="P179" s="11"/>
    </row>
    <row r="180" spans="1:16" ht="99.95" customHeight="1" x14ac:dyDescent="0.25">
      <c r="A180" s="61" t="str">
        <f t="shared" si="10"/>
        <v/>
      </c>
      <c r="B180" s="71"/>
      <c r="C180" s="72"/>
      <c r="D180" s="62" t="str">
        <f>IF(C180="","",VLOOKUP(C180,Tabela3[],3,0))</f>
        <v/>
      </c>
      <c r="E180" s="75"/>
      <c r="F180" s="63" t="str">
        <f>IF(C180="","",VLOOKUP(C180,Tabela3[],5,0))</f>
        <v/>
      </c>
      <c r="G180" s="64" t="str">
        <f>IF(C180="","",VLOOKUP(C180,Tabela3[],4,0))</f>
        <v/>
      </c>
      <c r="H180" s="64" t="str">
        <f t="shared" si="8"/>
        <v/>
      </c>
      <c r="I180" s="64" t="str">
        <f>IF(C180="","",'Kalkulator oferty'!$G180/(1+'Kalkulator oferty'!$F180))</f>
        <v/>
      </c>
      <c r="J180" s="64" t="str">
        <f t="shared" si="9"/>
        <v/>
      </c>
      <c r="K180" s="65" t="str">
        <f>IF(C180="","",_xlfn.CONCAT(VLOOKUP(C180,Tabela3[],7,0)))</f>
        <v/>
      </c>
      <c r="L180" s="77"/>
      <c r="M180" s="78"/>
      <c r="P180" s="11"/>
    </row>
    <row r="181" spans="1:16" ht="99.95" customHeight="1" x14ac:dyDescent="0.25">
      <c r="A181" s="61" t="str">
        <f t="shared" si="10"/>
        <v/>
      </c>
      <c r="B181" s="71"/>
      <c r="C181" s="72"/>
      <c r="D181" s="62" t="str">
        <f>IF(C181="","",VLOOKUP(C181,Tabela3[],3,0))</f>
        <v/>
      </c>
      <c r="E181" s="75"/>
      <c r="F181" s="63" t="str">
        <f>IF(C181="","",VLOOKUP(C181,Tabela3[],5,0))</f>
        <v/>
      </c>
      <c r="G181" s="64" t="str">
        <f>IF(C181="","",VLOOKUP(C181,Tabela3[],4,0))</f>
        <v/>
      </c>
      <c r="H181" s="64" t="str">
        <f t="shared" si="8"/>
        <v/>
      </c>
      <c r="I181" s="64" t="str">
        <f>IF(C181="","",'Kalkulator oferty'!$G181/(1+'Kalkulator oferty'!$F181))</f>
        <v/>
      </c>
      <c r="J181" s="64" t="str">
        <f t="shared" si="9"/>
        <v/>
      </c>
      <c r="K181" s="65" t="str">
        <f>IF(C181="","",_xlfn.CONCAT(VLOOKUP(C181,Tabela3[],7,0)))</f>
        <v/>
      </c>
      <c r="L181" s="77"/>
      <c r="M181" s="78"/>
      <c r="P181" s="11"/>
    </row>
    <row r="182" spans="1:16" ht="99.95" customHeight="1" x14ac:dyDescent="0.25">
      <c r="A182" s="61" t="str">
        <f t="shared" si="10"/>
        <v/>
      </c>
      <c r="B182" s="71"/>
      <c r="C182" s="72"/>
      <c r="D182" s="62" t="str">
        <f>IF(C182="","",VLOOKUP(C182,Tabela3[],3,0))</f>
        <v/>
      </c>
      <c r="E182" s="75"/>
      <c r="F182" s="63" t="str">
        <f>IF(C182="","",VLOOKUP(C182,Tabela3[],5,0))</f>
        <v/>
      </c>
      <c r="G182" s="64" t="str">
        <f>IF(C182="","",VLOOKUP(C182,Tabela3[],4,0))</f>
        <v/>
      </c>
      <c r="H182" s="64" t="str">
        <f t="shared" si="8"/>
        <v/>
      </c>
      <c r="I182" s="64" t="str">
        <f>IF(C182="","",'Kalkulator oferty'!$G182/(1+'Kalkulator oferty'!$F182))</f>
        <v/>
      </c>
      <c r="J182" s="64" t="str">
        <f t="shared" si="9"/>
        <v/>
      </c>
      <c r="K182" s="65" t="str">
        <f>IF(C182="","",_xlfn.CONCAT(VLOOKUP(C182,Tabela3[],7,0)))</f>
        <v/>
      </c>
      <c r="L182" s="77"/>
      <c r="M182" s="78"/>
      <c r="P182" s="11"/>
    </row>
    <row r="183" spans="1:16" ht="99.95" customHeight="1" x14ac:dyDescent="0.25">
      <c r="A183" s="61" t="str">
        <f t="shared" si="10"/>
        <v/>
      </c>
      <c r="B183" s="71"/>
      <c r="C183" s="72"/>
      <c r="D183" s="62" t="str">
        <f>IF(C183="","",VLOOKUP(C183,Tabela3[],3,0))</f>
        <v/>
      </c>
      <c r="E183" s="75"/>
      <c r="F183" s="63" t="str">
        <f>IF(C183="","",VLOOKUP(C183,Tabela3[],5,0))</f>
        <v/>
      </c>
      <c r="G183" s="64" t="str">
        <f>IF(C183="","",VLOOKUP(C183,Tabela3[],4,0))</f>
        <v/>
      </c>
      <c r="H183" s="64" t="str">
        <f t="shared" si="8"/>
        <v/>
      </c>
      <c r="I183" s="64" t="str">
        <f>IF(C183="","",'Kalkulator oferty'!$G183/(1+'Kalkulator oferty'!$F183))</f>
        <v/>
      </c>
      <c r="J183" s="64" t="str">
        <f t="shared" si="9"/>
        <v/>
      </c>
      <c r="K183" s="65" t="str">
        <f>IF(C183="","",_xlfn.CONCAT(VLOOKUP(C183,Tabela3[],7,0)))</f>
        <v/>
      </c>
      <c r="L183" s="77"/>
      <c r="M183" s="78"/>
      <c r="P183" s="11"/>
    </row>
    <row r="184" spans="1:16" ht="99.95" customHeight="1" x14ac:dyDescent="0.25">
      <c r="A184" s="61" t="str">
        <f t="shared" si="10"/>
        <v/>
      </c>
      <c r="B184" s="71"/>
      <c r="C184" s="72"/>
      <c r="D184" s="62" t="str">
        <f>IF(C184="","",VLOOKUP(C184,Tabela3[],3,0))</f>
        <v/>
      </c>
      <c r="E184" s="75"/>
      <c r="F184" s="63" t="str">
        <f>IF(C184="","",VLOOKUP(C184,Tabela3[],5,0))</f>
        <v/>
      </c>
      <c r="G184" s="64" t="str">
        <f>IF(C184="","",VLOOKUP(C184,Tabela3[],4,0))</f>
        <v/>
      </c>
      <c r="H184" s="64" t="str">
        <f t="shared" si="8"/>
        <v/>
      </c>
      <c r="I184" s="64" t="str">
        <f>IF(C184="","",'Kalkulator oferty'!$G184/(1+'Kalkulator oferty'!$F184))</f>
        <v/>
      </c>
      <c r="J184" s="64" t="str">
        <f t="shared" si="9"/>
        <v/>
      </c>
      <c r="K184" s="65" t="str">
        <f>IF(C184="","",_xlfn.CONCAT(VLOOKUP(C184,Tabela3[],7,0)))</f>
        <v/>
      </c>
      <c r="L184" s="77"/>
      <c r="M184" s="78"/>
      <c r="P184" s="11"/>
    </row>
    <row r="185" spans="1:16" ht="99.95" customHeight="1" x14ac:dyDescent="0.25">
      <c r="A185" s="61" t="str">
        <f t="shared" si="10"/>
        <v/>
      </c>
      <c r="B185" s="71"/>
      <c r="C185" s="72"/>
      <c r="D185" s="62" t="str">
        <f>IF(C185="","",VLOOKUP(C185,Tabela3[],3,0))</f>
        <v/>
      </c>
      <c r="E185" s="75"/>
      <c r="F185" s="63" t="str">
        <f>IF(C185="","",VLOOKUP(C185,Tabela3[],5,0))</f>
        <v/>
      </c>
      <c r="G185" s="64" t="str">
        <f>IF(C185="","",VLOOKUP(C185,Tabela3[],4,0))</f>
        <v/>
      </c>
      <c r="H185" s="64" t="str">
        <f t="shared" si="8"/>
        <v/>
      </c>
      <c r="I185" s="64" t="str">
        <f>IF(C185="","",'Kalkulator oferty'!$G185/(1+'Kalkulator oferty'!$F185))</f>
        <v/>
      </c>
      <c r="J185" s="64" t="str">
        <f t="shared" si="9"/>
        <v/>
      </c>
      <c r="K185" s="65" t="str">
        <f>IF(C185="","",_xlfn.CONCAT(VLOOKUP(C185,Tabela3[],7,0)))</f>
        <v/>
      </c>
      <c r="L185" s="77"/>
      <c r="M185" s="78"/>
      <c r="P185" s="11"/>
    </row>
    <row r="186" spans="1:16" ht="99.95" customHeight="1" x14ac:dyDescent="0.25">
      <c r="A186" s="61" t="str">
        <f t="shared" si="10"/>
        <v/>
      </c>
      <c r="B186" s="71"/>
      <c r="C186" s="72"/>
      <c r="D186" s="62" t="str">
        <f>IF(C186="","",VLOOKUP(C186,Tabela3[],3,0))</f>
        <v/>
      </c>
      <c r="E186" s="75"/>
      <c r="F186" s="63" t="str">
        <f>IF(C186="","",VLOOKUP(C186,Tabela3[],5,0))</f>
        <v/>
      </c>
      <c r="G186" s="64" t="str">
        <f>IF(C186="","",VLOOKUP(C186,Tabela3[],4,0))</f>
        <v/>
      </c>
      <c r="H186" s="64" t="str">
        <f t="shared" si="8"/>
        <v/>
      </c>
      <c r="I186" s="64" t="str">
        <f>IF(C186="","",'Kalkulator oferty'!$G186/(1+'Kalkulator oferty'!$F186))</f>
        <v/>
      </c>
      <c r="J186" s="64" t="str">
        <f t="shared" si="9"/>
        <v/>
      </c>
      <c r="K186" s="65" t="str">
        <f>IF(C186="","",_xlfn.CONCAT(VLOOKUP(C186,Tabela3[],7,0)))</f>
        <v/>
      </c>
      <c r="L186" s="77"/>
      <c r="M186" s="78"/>
      <c r="P186" s="11"/>
    </row>
    <row r="187" spans="1:16" ht="99.95" customHeight="1" x14ac:dyDescent="0.25">
      <c r="A187" s="61" t="str">
        <f t="shared" si="10"/>
        <v/>
      </c>
      <c r="B187" s="71"/>
      <c r="C187" s="72"/>
      <c r="D187" s="62" t="str">
        <f>IF(C187="","",VLOOKUP(C187,Tabela3[],3,0))</f>
        <v/>
      </c>
      <c r="E187" s="75"/>
      <c r="F187" s="63" t="str">
        <f>IF(C187="","",VLOOKUP(C187,Tabela3[],5,0))</f>
        <v/>
      </c>
      <c r="G187" s="64" t="str">
        <f>IF(C187="","",VLOOKUP(C187,Tabela3[],4,0))</f>
        <v/>
      </c>
      <c r="H187" s="64" t="str">
        <f t="shared" si="8"/>
        <v/>
      </c>
      <c r="I187" s="64" t="str">
        <f>IF(C187="","",'Kalkulator oferty'!$G187/(1+'Kalkulator oferty'!$F187))</f>
        <v/>
      </c>
      <c r="J187" s="64" t="str">
        <f t="shared" si="9"/>
        <v/>
      </c>
      <c r="K187" s="65" t="str">
        <f>IF(C187="","",_xlfn.CONCAT(VLOOKUP(C187,Tabela3[],7,0)))</f>
        <v/>
      </c>
      <c r="L187" s="77"/>
      <c r="M187" s="78"/>
      <c r="P187" s="11"/>
    </row>
    <row r="188" spans="1:16" ht="99.95" customHeight="1" x14ac:dyDescent="0.25">
      <c r="A188" s="61" t="str">
        <f t="shared" si="10"/>
        <v/>
      </c>
      <c r="B188" s="71"/>
      <c r="C188" s="72"/>
      <c r="D188" s="62" t="str">
        <f>IF(C188="","",VLOOKUP(C188,Tabela3[],3,0))</f>
        <v/>
      </c>
      <c r="E188" s="75"/>
      <c r="F188" s="63" t="str">
        <f>IF(C188="","",VLOOKUP(C188,Tabela3[],5,0))</f>
        <v/>
      </c>
      <c r="G188" s="64" t="str">
        <f>IF(C188="","",VLOOKUP(C188,Tabela3[],4,0))</f>
        <v/>
      </c>
      <c r="H188" s="64" t="str">
        <f t="shared" si="8"/>
        <v/>
      </c>
      <c r="I188" s="64" t="str">
        <f>IF(C188="","",'Kalkulator oferty'!$G188/(1+'Kalkulator oferty'!$F188))</f>
        <v/>
      </c>
      <c r="J188" s="64" t="str">
        <f t="shared" si="9"/>
        <v/>
      </c>
      <c r="K188" s="65" t="str">
        <f>IF(C188="","",_xlfn.CONCAT(VLOOKUP(C188,Tabela3[],7,0)))</f>
        <v/>
      </c>
      <c r="L188" s="77"/>
      <c r="M188" s="78"/>
      <c r="P188" s="11"/>
    </row>
    <row r="189" spans="1:16" ht="99.95" customHeight="1" x14ac:dyDescent="0.25">
      <c r="A189" s="61" t="str">
        <f t="shared" si="10"/>
        <v/>
      </c>
      <c r="B189" s="71"/>
      <c r="C189" s="72"/>
      <c r="D189" s="62" t="str">
        <f>IF(C189="","",VLOOKUP(C189,Tabela3[],3,0))</f>
        <v/>
      </c>
      <c r="E189" s="75"/>
      <c r="F189" s="63" t="str">
        <f>IF(C189="","",VLOOKUP(C189,Tabela3[],5,0))</f>
        <v/>
      </c>
      <c r="G189" s="64" t="str">
        <f>IF(C189="","",VLOOKUP(C189,Tabela3[],4,0))</f>
        <v/>
      </c>
      <c r="H189" s="64" t="str">
        <f t="shared" si="8"/>
        <v/>
      </c>
      <c r="I189" s="64" t="str">
        <f>IF(C189="","",'Kalkulator oferty'!$G189/(1+'Kalkulator oferty'!$F189))</f>
        <v/>
      </c>
      <c r="J189" s="64" t="str">
        <f t="shared" si="9"/>
        <v/>
      </c>
      <c r="K189" s="65" t="str">
        <f>IF(C189="","",_xlfn.CONCAT(VLOOKUP(C189,Tabela3[],7,0)))</f>
        <v/>
      </c>
      <c r="L189" s="77"/>
      <c r="M189" s="78"/>
      <c r="P189" s="11"/>
    </row>
    <row r="190" spans="1:16" ht="99.95" customHeight="1" x14ac:dyDescent="0.25">
      <c r="A190" s="61" t="str">
        <f t="shared" si="10"/>
        <v/>
      </c>
      <c r="B190" s="71"/>
      <c r="C190" s="72"/>
      <c r="D190" s="62" t="str">
        <f>IF(C190="","",VLOOKUP(C190,Tabela3[],3,0))</f>
        <v/>
      </c>
      <c r="E190" s="75"/>
      <c r="F190" s="63" t="str">
        <f>IF(C190="","",VLOOKUP(C190,Tabela3[],5,0))</f>
        <v/>
      </c>
      <c r="G190" s="64" t="str">
        <f>IF(C190="","",VLOOKUP(C190,Tabela3[],4,0))</f>
        <v/>
      </c>
      <c r="H190" s="64" t="str">
        <f t="shared" si="8"/>
        <v/>
      </c>
      <c r="I190" s="64" t="str">
        <f>IF(C190="","",'Kalkulator oferty'!$G190/(1+'Kalkulator oferty'!$F190))</f>
        <v/>
      </c>
      <c r="J190" s="64" t="str">
        <f t="shared" si="9"/>
        <v/>
      </c>
      <c r="K190" s="65" t="str">
        <f>IF(C190="","",_xlfn.CONCAT(VLOOKUP(C190,Tabela3[],7,0)))</f>
        <v/>
      </c>
      <c r="L190" s="77"/>
      <c r="M190" s="78"/>
      <c r="P190" s="11"/>
    </row>
    <row r="191" spans="1:16" ht="99.95" customHeight="1" x14ac:dyDescent="0.25">
      <c r="A191" s="61" t="str">
        <f t="shared" si="10"/>
        <v/>
      </c>
      <c r="B191" s="71"/>
      <c r="C191" s="72"/>
      <c r="D191" s="62" t="str">
        <f>IF(C191="","",VLOOKUP(C191,Tabela3[],3,0))</f>
        <v/>
      </c>
      <c r="E191" s="75"/>
      <c r="F191" s="63" t="str">
        <f>IF(C191="","",VLOOKUP(C191,Tabela3[],5,0))</f>
        <v/>
      </c>
      <c r="G191" s="64" t="str">
        <f>IF(C191="","",VLOOKUP(C191,Tabela3[],4,0))</f>
        <v/>
      </c>
      <c r="H191" s="64" t="str">
        <f t="shared" si="8"/>
        <v/>
      </c>
      <c r="I191" s="64" t="str">
        <f>IF(C191="","",'Kalkulator oferty'!$G191/(1+'Kalkulator oferty'!$F191))</f>
        <v/>
      </c>
      <c r="J191" s="64" t="str">
        <f t="shared" si="9"/>
        <v/>
      </c>
      <c r="K191" s="65" t="str">
        <f>IF(C191="","",_xlfn.CONCAT(VLOOKUP(C191,Tabela3[],7,0)))</f>
        <v/>
      </c>
      <c r="L191" s="77"/>
      <c r="M191" s="78"/>
      <c r="P191" s="11"/>
    </row>
    <row r="192" spans="1:16" ht="99.95" customHeight="1" x14ac:dyDescent="0.25">
      <c r="A192" s="61" t="str">
        <f t="shared" si="10"/>
        <v/>
      </c>
      <c r="B192" s="71"/>
      <c r="C192" s="72"/>
      <c r="D192" s="62" t="str">
        <f>IF(C192="","",VLOOKUP(C192,Tabela3[],3,0))</f>
        <v/>
      </c>
      <c r="E192" s="75"/>
      <c r="F192" s="63" t="str">
        <f>IF(C192="","",VLOOKUP(C192,Tabela3[],5,0))</f>
        <v/>
      </c>
      <c r="G192" s="64" t="str">
        <f>IF(C192="","",VLOOKUP(C192,Tabela3[],4,0))</f>
        <v/>
      </c>
      <c r="H192" s="64" t="str">
        <f t="shared" si="8"/>
        <v/>
      </c>
      <c r="I192" s="64" t="str">
        <f>IF(C192="","",'Kalkulator oferty'!$G192/(1+'Kalkulator oferty'!$F192))</f>
        <v/>
      </c>
      <c r="J192" s="64" t="str">
        <f t="shared" si="9"/>
        <v/>
      </c>
      <c r="K192" s="65" t="str">
        <f>IF(C192="","",_xlfn.CONCAT(VLOOKUP(C192,Tabela3[],7,0)))</f>
        <v/>
      </c>
      <c r="L192" s="77"/>
      <c r="M192" s="78"/>
      <c r="P192" s="11"/>
    </row>
    <row r="193" spans="1:16" ht="99.95" customHeight="1" x14ac:dyDescent="0.25">
      <c r="A193" s="61" t="str">
        <f t="shared" si="10"/>
        <v/>
      </c>
      <c r="B193" s="71"/>
      <c r="C193" s="72"/>
      <c r="D193" s="62" t="str">
        <f>IF(C193="","",VLOOKUP(C193,Tabela3[],3,0))</f>
        <v/>
      </c>
      <c r="E193" s="75"/>
      <c r="F193" s="63" t="str">
        <f>IF(C193="","",VLOOKUP(C193,Tabela3[],5,0))</f>
        <v/>
      </c>
      <c r="G193" s="64" t="str">
        <f>IF(C193="","",VLOOKUP(C193,Tabela3[],4,0))</f>
        <v/>
      </c>
      <c r="H193" s="64" t="str">
        <f t="shared" si="8"/>
        <v/>
      </c>
      <c r="I193" s="64" t="str">
        <f>IF(C193="","",'Kalkulator oferty'!$G193/(1+'Kalkulator oferty'!$F193))</f>
        <v/>
      </c>
      <c r="J193" s="64" t="str">
        <f t="shared" si="9"/>
        <v/>
      </c>
      <c r="K193" s="65" t="str">
        <f>IF(C193="","",_xlfn.CONCAT(VLOOKUP(C193,Tabela3[],7,0)))</f>
        <v/>
      </c>
      <c r="L193" s="77"/>
      <c r="M193" s="78"/>
      <c r="P193" s="11"/>
    </row>
    <row r="194" spans="1:16" ht="99.95" customHeight="1" x14ac:dyDescent="0.25">
      <c r="A194" s="61" t="str">
        <f t="shared" si="10"/>
        <v/>
      </c>
      <c r="B194" s="71"/>
      <c r="C194" s="72"/>
      <c r="D194" s="62" t="str">
        <f>IF(C194="","",VLOOKUP(C194,Tabela3[],3,0))</f>
        <v/>
      </c>
      <c r="E194" s="75"/>
      <c r="F194" s="63" t="str">
        <f>IF(C194="","",VLOOKUP(C194,Tabela3[],5,0))</f>
        <v/>
      </c>
      <c r="G194" s="64" t="str">
        <f>IF(C194="","",VLOOKUP(C194,Tabela3[],4,0))</f>
        <v/>
      </c>
      <c r="H194" s="64" t="str">
        <f t="shared" si="8"/>
        <v/>
      </c>
      <c r="I194" s="64" t="str">
        <f>IF(C194="","",'Kalkulator oferty'!$G194/(1+'Kalkulator oferty'!$F194))</f>
        <v/>
      </c>
      <c r="J194" s="64" t="str">
        <f t="shared" si="9"/>
        <v/>
      </c>
      <c r="K194" s="65" t="str">
        <f>IF(C194="","",_xlfn.CONCAT(VLOOKUP(C194,Tabela3[],7,0)))</f>
        <v/>
      </c>
      <c r="L194" s="77"/>
      <c r="M194" s="78"/>
      <c r="P194" s="11"/>
    </row>
    <row r="195" spans="1:16" ht="99.95" customHeight="1" x14ac:dyDescent="0.25">
      <c r="A195" s="61" t="str">
        <f t="shared" si="10"/>
        <v/>
      </c>
      <c r="B195" s="71"/>
      <c r="C195" s="72"/>
      <c r="D195" s="62" t="str">
        <f>IF(C195="","",VLOOKUP(C195,Tabela3[],3,0))</f>
        <v/>
      </c>
      <c r="E195" s="75"/>
      <c r="F195" s="63" t="str">
        <f>IF(C195="","",VLOOKUP(C195,Tabela3[],5,0))</f>
        <v/>
      </c>
      <c r="G195" s="64" t="str">
        <f>IF(C195="","",VLOOKUP(C195,Tabela3[],4,0))</f>
        <v/>
      </c>
      <c r="H195" s="64" t="str">
        <f t="shared" si="8"/>
        <v/>
      </c>
      <c r="I195" s="64" t="str">
        <f>IF(C195="","",'Kalkulator oferty'!$G195/(1+'Kalkulator oferty'!$F195))</f>
        <v/>
      </c>
      <c r="J195" s="64" t="str">
        <f t="shared" si="9"/>
        <v/>
      </c>
      <c r="K195" s="65" t="str">
        <f>IF(C195="","",_xlfn.CONCAT(VLOOKUP(C195,Tabela3[],7,0)))</f>
        <v/>
      </c>
      <c r="L195" s="77"/>
      <c r="M195" s="78"/>
      <c r="P195" s="11"/>
    </row>
    <row r="196" spans="1:16" ht="99.95" customHeight="1" x14ac:dyDescent="0.25">
      <c r="A196" s="61" t="str">
        <f t="shared" si="10"/>
        <v/>
      </c>
      <c r="B196" s="71"/>
      <c r="C196" s="72"/>
      <c r="D196" s="62" t="str">
        <f>IF(C196="","",VLOOKUP(C196,Tabela3[],3,0))</f>
        <v/>
      </c>
      <c r="E196" s="75"/>
      <c r="F196" s="63" t="str">
        <f>IF(C196="","",VLOOKUP(C196,Tabela3[],5,0))</f>
        <v/>
      </c>
      <c r="G196" s="64" t="str">
        <f>IF(C196="","",VLOOKUP(C196,Tabela3[],4,0))</f>
        <v/>
      </c>
      <c r="H196" s="64" t="str">
        <f t="shared" si="8"/>
        <v/>
      </c>
      <c r="I196" s="64" t="str">
        <f>IF(C196="","",'Kalkulator oferty'!$G196/(1+'Kalkulator oferty'!$F196))</f>
        <v/>
      </c>
      <c r="J196" s="64" t="str">
        <f t="shared" si="9"/>
        <v/>
      </c>
      <c r="K196" s="65" t="str">
        <f>IF(C196="","",_xlfn.CONCAT(VLOOKUP(C196,Tabela3[],7,0)))</f>
        <v/>
      </c>
      <c r="L196" s="77"/>
      <c r="M196" s="78"/>
      <c r="P196" s="11"/>
    </row>
    <row r="197" spans="1:16" ht="99.95" customHeight="1" x14ac:dyDescent="0.25">
      <c r="A197" s="61" t="str">
        <f t="shared" si="10"/>
        <v/>
      </c>
      <c r="B197" s="71"/>
      <c r="C197" s="72"/>
      <c r="D197" s="62" t="str">
        <f>IF(C197="","",VLOOKUP(C197,Tabela3[],3,0))</f>
        <v/>
      </c>
      <c r="E197" s="75"/>
      <c r="F197" s="63" t="str">
        <f>IF(C197="","",VLOOKUP(C197,Tabela3[],5,0))</f>
        <v/>
      </c>
      <c r="G197" s="64" t="str">
        <f>IF(C197="","",VLOOKUP(C197,Tabela3[],4,0))</f>
        <v/>
      </c>
      <c r="H197" s="64" t="str">
        <f t="shared" si="8"/>
        <v/>
      </c>
      <c r="I197" s="64" t="str">
        <f>IF(C197="","",'Kalkulator oferty'!$G197/(1+'Kalkulator oferty'!$F197))</f>
        <v/>
      </c>
      <c r="J197" s="64" t="str">
        <f t="shared" si="9"/>
        <v/>
      </c>
      <c r="K197" s="65" t="str">
        <f>IF(C197="","",_xlfn.CONCAT(VLOOKUP(C197,Tabela3[],7,0)))</f>
        <v/>
      </c>
      <c r="L197" s="77"/>
      <c r="M197" s="78"/>
      <c r="P197" s="11"/>
    </row>
    <row r="198" spans="1:16" ht="99.95" customHeight="1" x14ac:dyDescent="0.25">
      <c r="A198" s="61" t="str">
        <f t="shared" si="10"/>
        <v/>
      </c>
      <c r="B198" s="71"/>
      <c r="C198" s="72"/>
      <c r="D198" s="62" t="str">
        <f>IF(C198="","",VLOOKUP(C198,Tabela3[],3,0))</f>
        <v/>
      </c>
      <c r="E198" s="75"/>
      <c r="F198" s="63" t="str">
        <f>IF(C198="","",VLOOKUP(C198,Tabela3[],5,0))</f>
        <v/>
      </c>
      <c r="G198" s="64" t="str">
        <f>IF(C198="","",VLOOKUP(C198,Tabela3[],4,0))</f>
        <v/>
      </c>
      <c r="H198" s="64" t="str">
        <f t="shared" si="8"/>
        <v/>
      </c>
      <c r="I198" s="64" t="str">
        <f>IF(C198="","",'Kalkulator oferty'!$G198/(1+'Kalkulator oferty'!$F198))</f>
        <v/>
      </c>
      <c r="J198" s="64" t="str">
        <f t="shared" si="9"/>
        <v/>
      </c>
      <c r="K198" s="65" t="str">
        <f>IF(C198="","",_xlfn.CONCAT(VLOOKUP(C198,Tabela3[],7,0)))</f>
        <v/>
      </c>
      <c r="L198" s="77"/>
      <c r="M198" s="78"/>
      <c r="P198" s="11"/>
    </row>
    <row r="199" spans="1:16" ht="99.95" customHeight="1" x14ac:dyDescent="0.25">
      <c r="A199" s="61" t="str">
        <f t="shared" si="10"/>
        <v/>
      </c>
      <c r="B199" s="71"/>
      <c r="C199" s="72"/>
      <c r="D199" s="62" t="str">
        <f>IF(C199="","",VLOOKUP(C199,Tabela3[],3,0))</f>
        <v/>
      </c>
      <c r="E199" s="75"/>
      <c r="F199" s="63" t="str">
        <f>IF(C199="","",VLOOKUP(C199,Tabela3[],5,0))</f>
        <v/>
      </c>
      <c r="G199" s="64" t="str">
        <f>IF(C199="","",VLOOKUP(C199,Tabela3[],4,0))</f>
        <v/>
      </c>
      <c r="H199" s="64" t="str">
        <f t="shared" si="8"/>
        <v/>
      </c>
      <c r="I199" s="64" t="str">
        <f>IF(C199="","",'Kalkulator oferty'!$G199/(1+'Kalkulator oferty'!$F199))</f>
        <v/>
      </c>
      <c r="J199" s="64" t="str">
        <f t="shared" si="9"/>
        <v/>
      </c>
      <c r="K199" s="65" t="str">
        <f>IF(C199="","",_xlfn.CONCAT(VLOOKUP(C199,Tabela3[],7,0)))</f>
        <v/>
      </c>
      <c r="L199" s="77"/>
      <c r="M199" s="78"/>
      <c r="P199" s="11"/>
    </row>
    <row r="200" spans="1:16" ht="99.95" customHeight="1" x14ac:dyDescent="0.25">
      <c r="A200" s="61" t="str">
        <f t="shared" si="10"/>
        <v/>
      </c>
      <c r="B200" s="71"/>
      <c r="C200" s="72"/>
      <c r="D200" s="62" t="str">
        <f>IF(C200="","",VLOOKUP(C200,Tabela3[],3,0))</f>
        <v/>
      </c>
      <c r="E200" s="75"/>
      <c r="F200" s="63" t="str">
        <f>IF(C200="","",VLOOKUP(C200,Tabela3[],5,0))</f>
        <v/>
      </c>
      <c r="G200" s="64" t="str">
        <f>IF(C200="","",VLOOKUP(C200,Tabela3[],4,0))</f>
        <v/>
      </c>
      <c r="H200" s="64" t="str">
        <f t="shared" si="8"/>
        <v/>
      </c>
      <c r="I200" s="64" t="str">
        <f>IF(C200="","",'Kalkulator oferty'!$G200/(1+'Kalkulator oferty'!$F200))</f>
        <v/>
      </c>
      <c r="J200" s="64" t="str">
        <f t="shared" si="9"/>
        <v/>
      </c>
      <c r="K200" s="65" t="str">
        <f>IF(C200="","",_xlfn.CONCAT(VLOOKUP(C200,Tabela3[],7,0)))</f>
        <v/>
      </c>
      <c r="L200" s="77"/>
      <c r="M200" s="78"/>
      <c r="P200" s="11"/>
    </row>
    <row r="201" spans="1:16" ht="99.95" customHeight="1" x14ac:dyDescent="0.25">
      <c r="A201" s="61" t="str">
        <f t="shared" si="10"/>
        <v/>
      </c>
      <c r="B201" s="71"/>
      <c r="C201" s="72"/>
      <c r="D201" s="62" t="str">
        <f>IF(C201="","",VLOOKUP(C201,Tabela3[],3,0))</f>
        <v/>
      </c>
      <c r="E201" s="75"/>
      <c r="F201" s="63" t="str">
        <f>IF(C201="","",VLOOKUP(C201,Tabela3[],5,0))</f>
        <v/>
      </c>
      <c r="G201" s="64" t="str">
        <f>IF(C201="","",VLOOKUP(C201,Tabela3[],4,0))</f>
        <v/>
      </c>
      <c r="H201" s="64" t="str">
        <f t="shared" si="8"/>
        <v/>
      </c>
      <c r="I201" s="64" t="str">
        <f>IF(C201="","",'Kalkulator oferty'!$G201/(1+'Kalkulator oferty'!$F201))</f>
        <v/>
      </c>
      <c r="J201" s="64" t="str">
        <f t="shared" si="9"/>
        <v/>
      </c>
      <c r="K201" s="65" t="str">
        <f>IF(C201="","",_xlfn.CONCAT(VLOOKUP(C201,Tabela3[],7,0)))</f>
        <v/>
      </c>
      <c r="L201" s="77"/>
      <c r="M201" s="78"/>
      <c r="P201" s="11"/>
    </row>
    <row r="202" spans="1:16" ht="99.95" customHeight="1" x14ac:dyDescent="0.25">
      <c r="A202" s="61" t="str">
        <f t="shared" si="10"/>
        <v/>
      </c>
      <c r="B202" s="71"/>
      <c r="C202" s="72"/>
      <c r="D202" s="62" t="str">
        <f>IF(C202="","",VLOOKUP(C202,Tabela3[],3,0))</f>
        <v/>
      </c>
      <c r="E202" s="75"/>
      <c r="F202" s="63" t="str">
        <f>IF(C202="","",VLOOKUP(C202,Tabela3[],5,0))</f>
        <v/>
      </c>
      <c r="G202" s="64" t="str">
        <f>IF(C202="","",VLOOKUP(C202,Tabela3[],4,0))</f>
        <v/>
      </c>
      <c r="H202" s="64" t="str">
        <f t="shared" si="8"/>
        <v/>
      </c>
      <c r="I202" s="64" t="str">
        <f>IF(C202="","",'Kalkulator oferty'!$G202/(1+'Kalkulator oferty'!$F202))</f>
        <v/>
      </c>
      <c r="J202" s="64" t="str">
        <f t="shared" si="9"/>
        <v/>
      </c>
      <c r="K202" s="65" t="str">
        <f>IF(C202="","",_xlfn.CONCAT(VLOOKUP(C202,Tabela3[],7,0)))</f>
        <v/>
      </c>
      <c r="L202" s="77"/>
      <c r="M202" s="78"/>
      <c r="P202" s="11"/>
    </row>
    <row r="203" spans="1:16" ht="99.95" customHeight="1" x14ac:dyDescent="0.25">
      <c r="A203" s="61" t="str">
        <f t="shared" si="10"/>
        <v/>
      </c>
      <c r="B203" s="71"/>
      <c r="C203" s="72"/>
      <c r="D203" s="62" t="str">
        <f>IF(C203="","",VLOOKUP(C203,Tabela3[],3,0))</f>
        <v/>
      </c>
      <c r="E203" s="75"/>
      <c r="F203" s="63" t="str">
        <f>IF(C203="","",VLOOKUP(C203,Tabela3[],5,0))</f>
        <v/>
      </c>
      <c r="G203" s="64" t="str">
        <f>IF(C203="","",VLOOKUP(C203,Tabela3[],4,0))</f>
        <v/>
      </c>
      <c r="H203" s="64" t="str">
        <f t="shared" si="8"/>
        <v/>
      </c>
      <c r="I203" s="64" t="str">
        <f>IF(C203="","",'Kalkulator oferty'!$G203/(1+'Kalkulator oferty'!$F203))</f>
        <v/>
      </c>
      <c r="J203" s="64" t="str">
        <f t="shared" si="9"/>
        <v/>
      </c>
      <c r="K203" s="65" t="str">
        <f>IF(C203="","",_xlfn.CONCAT(VLOOKUP(C203,Tabela3[],7,0)))</f>
        <v/>
      </c>
      <c r="L203" s="77"/>
      <c r="M203" s="78"/>
      <c r="P203" s="11"/>
    </row>
    <row r="204" spans="1:16" ht="99.95" customHeight="1" x14ac:dyDescent="0.25">
      <c r="A204" s="61" t="str">
        <f t="shared" si="10"/>
        <v/>
      </c>
      <c r="B204" s="71"/>
      <c r="C204" s="72"/>
      <c r="D204" s="62" t="str">
        <f>IF(C204="","",VLOOKUP(C204,Tabela3[],3,0))</f>
        <v/>
      </c>
      <c r="E204" s="75"/>
      <c r="F204" s="63" t="str">
        <f>IF(C204="","",VLOOKUP(C204,Tabela3[],5,0))</f>
        <v/>
      </c>
      <c r="G204" s="64" t="str">
        <f>IF(C204="","",VLOOKUP(C204,Tabela3[],4,0))</f>
        <v/>
      </c>
      <c r="H204" s="64" t="str">
        <f t="shared" ref="H204:H267" si="11">IF(C204="","",PRODUCT(E204*G204))</f>
        <v/>
      </c>
      <c r="I204" s="64" t="str">
        <f>IF(C204="","",'Kalkulator oferty'!$G204/(1+'Kalkulator oferty'!$F204))</f>
        <v/>
      </c>
      <c r="J204" s="64" t="str">
        <f t="shared" ref="J204:J267" si="12">IF(C204="","",PRODUCT(E204*I204))</f>
        <v/>
      </c>
      <c r="K204" s="65" t="str">
        <f>IF(C204="","",_xlfn.CONCAT(VLOOKUP(C204,Tabela3[],7,0)))</f>
        <v/>
      </c>
      <c r="L204" s="77"/>
      <c r="M204" s="78"/>
      <c r="P204" s="11"/>
    </row>
    <row r="205" spans="1:16" ht="99.95" customHeight="1" x14ac:dyDescent="0.25">
      <c r="A205" s="61" t="str">
        <f t="shared" ref="A205:A268" si="13">IF(C205="","",A204+1)</f>
        <v/>
      </c>
      <c r="B205" s="71"/>
      <c r="C205" s="72"/>
      <c r="D205" s="62" t="str">
        <f>IF(C205="","",VLOOKUP(C205,Tabela3[],3,0))</f>
        <v/>
      </c>
      <c r="E205" s="75"/>
      <c r="F205" s="63" t="str">
        <f>IF(C205="","",VLOOKUP(C205,Tabela3[],5,0))</f>
        <v/>
      </c>
      <c r="G205" s="64" t="str">
        <f>IF(C205="","",VLOOKUP(C205,Tabela3[],4,0))</f>
        <v/>
      </c>
      <c r="H205" s="64" t="str">
        <f t="shared" si="11"/>
        <v/>
      </c>
      <c r="I205" s="64" t="str">
        <f>IF(C205="","",'Kalkulator oferty'!$G205/(1+'Kalkulator oferty'!$F205))</f>
        <v/>
      </c>
      <c r="J205" s="64" t="str">
        <f t="shared" si="12"/>
        <v/>
      </c>
      <c r="K205" s="65" t="str">
        <f>IF(C205="","",_xlfn.CONCAT(VLOOKUP(C205,Tabela3[],7,0)))</f>
        <v/>
      </c>
      <c r="L205" s="77"/>
      <c r="M205" s="78"/>
      <c r="P205" s="11"/>
    </row>
    <row r="206" spans="1:16" ht="99.95" customHeight="1" x14ac:dyDescent="0.25">
      <c r="A206" s="61" t="str">
        <f t="shared" si="13"/>
        <v/>
      </c>
      <c r="B206" s="71"/>
      <c r="C206" s="72"/>
      <c r="D206" s="62" t="str">
        <f>IF(C206="","",VLOOKUP(C206,Tabela3[],3,0))</f>
        <v/>
      </c>
      <c r="E206" s="75"/>
      <c r="F206" s="63" t="str">
        <f>IF(C206="","",VLOOKUP(C206,Tabela3[],5,0))</f>
        <v/>
      </c>
      <c r="G206" s="64" t="str">
        <f>IF(C206="","",VLOOKUP(C206,Tabela3[],4,0))</f>
        <v/>
      </c>
      <c r="H206" s="64" t="str">
        <f t="shared" si="11"/>
        <v/>
      </c>
      <c r="I206" s="64" t="str">
        <f>IF(C206="","",'Kalkulator oferty'!$G206/(1+'Kalkulator oferty'!$F206))</f>
        <v/>
      </c>
      <c r="J206" s="64" t="str">
        <f t="shared" si="12"/>
        <v/>
      </c>
      <c r="K206" s="65" t="str">
        <f>IF(C206="","",_xlfn.CONCAT(VLOOKUP(C206,Tabela3[],7,0)))</f>
        <v/>
      </c>
      <c r="L206" s="77"/>
      <c r="M206" s="78"/>
      <c r="P206" s="11"/>
    </row>
    <row r="207" spans="1:16" ht="99.95" customHeight="1" x14ac:dyDescent="0.25">
      <c r="A207" s="61" t="str">
        <f t="shared" si="13"/>
        <v/>
      </c>
      <c r="B207" s="71"/>
      <c r="C207" s="72"/>
      <c r="D207" s="62" t="str">
        <f>IF(C207="","",VLOOKUP(C207,Tabela3[],3,0))</f>
        <v/>
      </c>
      <c r="E207" s="75"/>
      <c r="F207" s="63" t="str">
        <f>IF(C207="","",VLOOKUP(C207,Tabela3[],5,0))</f>
        <v/>
      </c>
      <c r="G207" s="64" t="str">
        <f>IF(C207="","",VLOOKUP(C207,Tabela3[],4,0))</f>
        <v/>
      </c>
      <c r="H207" s="64" t="str">
        <f t="shared" si="11"/>
        <v/>
      </c>
      <c r="I207" s="64" t="str">
        <f>IF(C207="","",'Kalkulator oferty'!$G207/(1+'Kalkulator oferty'!$F207))</f>
        <v/>
      </c>
      <c r="J207" s="64" t="str">
        <f t="shared" si="12"/>
        <v/>
      </c>
      <c r="K207" s="65" t="str">
        <f>IF(C207="","",_xlfn.CONCAT(VLOOKUP(C207,Tabela3[],7,0)))</f>
        <v/>
      </c>
      <c r="L207" s="77"/>
      <c r="M207" s="78"/>
      <c r="P207" s="11"/>
    </row>
    <row r="208" spans="1:16" ht="99.95" customHeight="1" x14ac:dyDescent="0.25">
      <c r="A208" s="61" t="str">
        <f t="shared" si="13"/>
        <v/>
      </c>
      <c r="B208" s="71"/>
      <c r="C208" s="72"/>
      <c r="D208" s="62" t="str">
        <f>IF(C208="","",VLOOKUP(C208,Tabela3[],3,0))</f>
        <v/>
      </c>
      <c r="E208" s="75"/>
      <c r="F208" s="63" t="str">
        <f>IF(C208="","",VLOOKUP(C208,Tabela3[],5,0))</f>
        <v/>
      </c>
      <c r="G208" s="64" t="str">
        <f>IF(C208="","",VLOOKUP(C208,Tabela3[],4,0))</f>
        <v/>
      </c>
      <c r="H208" s="64" t="str">
        <f t="shared" si="11"/>
        <v/>
      </c>
      <c r="I208" s="64" t="str">
        <f>IF(C208="","",'Kalkulator oferty'!$G208/(1+'Kalkulator oferty'!$F208))</f>
        <v/>
      </c>
      <c r="J208" s="64" t="str">
        <f t="shared" si="12"/>
        <v/>
      </c>
      <c r="K208" s="65" t="str">
        <f>IF(C208="","",_xlfn.CONCAT(VLOOKUP(C208,Tabela3[],7,0)))</f>
        <v/>
      </c>
      <c r="L208" s="77"/>
      <c r="M208" s="78"/>
      <c r="P208" s="11"/>
    </row>
    <row r="209" spans="1:16" ht="99.95" customHeight="1" x14ac:dyDescent="0.25">
      <c r="A209" s="61" t="str">
        <f t="shared" si="13"/>
        <v/>
      </c>
      <c r="B209" s="71"/>
      <c r="C209" s="72"/>
      <c r="D209" s="62" t="str">
        <f>IF(C209="","",VLOOKUP(C209,Tabela3[],3,0))</f>
        <v/>
      </c>
      <c r="E209" s="75"/>
      <c r="F209" s="63" t="str">
        <f>IF(C209="","",VLOOKUP(C209,Tabela3[],5,0))</f>
        <v/>
      </c>
      <c r="G209" s="64" t="str">
        <f>IF(C209="","",VLOOKUP(C209,Tabela3[],4,0))</f>
        <v/>
      </c>
      <c r="H209" s="64" t="str">
        <f t="shared" si="11"/>
        <v/>
      </c>
      <c r="I209" s="64" t="str">
        <f>IF(C209="","",'Kalkulator oferty'!$G209/(1+'Kalkulator oferty'!$F209))</f>
        <v/>
      </c>
      <c r="J209" s="64" t="str">
        <f t="shared" si="12"/>
        <v/>
      </c>
      <c r="K209" s="65" t="str">
        <f>IF(C209="","",_xlfn.CONCAT(VLOOKUP(C209,Tabela3[],7,0)))</f>
        <v/>
      </c>
      <c r="L209" s="77"/>
      <c r="M209" s="78"/>
      <c r="P209" s="11"/>
    </row>
    <row r="210" spans="1:16" ht="99.95" customHeight="1" x14ac:dyDescent="0.25">
      <c r="A210" s="61" t="str">
        <f t="shared" si="13"/>
        <v/>
      </c>
      <c r="B210" s="71"/>
      <c r="C210" s="72"/>
      <c r="D210" s="62" t="str">
        <f>IF(C210="","",VLOOKUP(C210,Tabela3[],3,0))</f>
        <v/>
      </c>
      <c r="E210" s="75"/>
      <c r="F210" s="63" t="str">
        <f>IF(C210="","",VLOOKUP(C210,Tabela3[],5,0))</f>
        <v/>
      </c>
      <c r="G210" s="64" t="str">
        <f>IF(C210="","",VLOOKUP(C210,Tabela3[],4,0))</f>
        <v/>
      </c>
      <c r="H210" s="64" t="str">
        <f t="shared" si="11"/>
        <v/>
      </c>
      <c r="I210" s="64" t="str">
        <f>IF(C210="","",'Kalkulator oferty'!$G210/(1+'Kalkulator oferty'!$F210))</f>
        <v/>
      </c>
      <c r="J210" s="64" t="str">
        <f t="shared" si="12"/>
        <v/>
      </c>
      <c r="K210" s="65" t="str">
        <f>IF(C210="","",_xlfn.CONCAT(VLOOKUP(C210,Tabela3[],7,0)))</f>
        <v/>
      </c>
      <c r="L210" s="77"/>
      <c r="M210" s="78"/>
      <c r="P210" s="11"/>
    </row>
    <row r="211" spans="1:16" ht="99.95" customHeight="1" x14ac:dyDescent="0.25">
      <c r="A211" s="61" t="str">
        <f t="shared" si="13"/>
        <v/>
      </c>
      <c r="B211" s="71"/>
      <c r="C211" s="72"/>
      <c r="D211" s="62" t="str">
        <f>IF(C211="","",VLOOKUP(C211,Tabela3[],3,0))</f>
        <v/>
      </c>
      <c r="E211" s="75"/>
      <c r="F211" s="63" t="str">
        <f>IF(C211="","",VLOOKUP(C211,Tabela3[],5,0))</f>
        <v/>
      </c>
      <c r="G211" s="64" t="str">
        <f>IF(C211="","",VLOOKUP(C211,Tabela3[],4,0))</f>
        <v/>
      </c>
      <c r="H211" s="64" t="str">
        <f t="shared" si="11"/>
        <v/>
      </c>
      <c r="I211" s="64" t="str">
        <f>IF(C211="","",'Kalkulator oferty'!$G211/(1+'Kalkulator oferty'!$F211))</f>
        <v/>
      </c>
      <c r="J211" s="64" t="str">
        <f t="shared" si="12"/>
        <v/>
      </c>
      <c r="K211" s="65" t="str">
        <f>IF(C211="","",_xlfn.CONCAT(VLOOKUP(C211,Tabela3[],7,0)))</f>
        <v/>
      </c>
      <c r="L211" s="77"/>
      <c r="M211" s="78"/>
      <c r="P211" s="11"/>
    </row>
    <row r="212" spans="1:16" ht="99.95" customHeight="1" x14ac:dyDescent="0.25">
      <c r="A212" s="61" t="str">
        <f t="shared" si="13"/>
        <v/>
      </c>
      <c r="B212" s="71"/>
      <c r="C212" s="72"/>
      <c r="D212" s="62" t="str">
        <f>IF(C212="","",VLOOKUP(C212,Tabela3[],3,0))</f>
        <v/>
      </c>
      <c r="E212" s="75"/>
      <c r="F212" s="63" t="str">
        <f>IF(C212="","",VLOOKUP(C212,Tabela3[],5,0))</f>
        <v/>
      </c>
      <c r="G212" s="64" t="str">
        <f>IF(C212="","",VLOOKUP(C212,Tabela3[],4,0))</f>
        <v/>
      </c>
      <c r="H212" s="64" t="str">
        <f t="shared" si="11"/>
        <v/>
      </c>
      <c r="I212" s="64" t="str">
        <f>IF(C212="","",'Kalkulator oferty'!$G212/(1+'Kalkulator oferty'!$F212))</f>
        <v/>
      </c>
      <c r="J212" s="64" t="str">
        <f t="shared" si="12"/>
        <v/>
      </c>
      <c r="K212" s="65" t="str">
        <f>IF(C212="","",_xlfn.CONCAT(VLOOKUP(C212,Tabela3[],7,0)))</f>
        <v/>
      </c>
      <c r="L212" s="77"/>
      <c r="M212" s="78"/>
      <c r="P212" s="11"/>
    </row>
    <row r="213" spans="1:16" ht="99.95" customHeight="1" x14ac:dyDescent="0.25">
      <c r="A213" s="61" t="str">
        <f t="shared" si="13"/>
        <v/>
      </c>
      <c r="B213" s="71"/>
      <c r="C213" s="72"/>
      <c r="D213" s="62" t="str">
        <f>IF(C213="","",VLOOKUP(C213,Tabela3[],3,0))</f>
        <v/>
      </c>
      <c r="E213" s="75"/>
      <c r="F213" s="63" t="str">
        <f>IF(C213="","",VLOOKUP(C213,Tabela3[],5,0))</f>
        <v/>
      </c>
      <c r="G213" s="64" t="str">
        <f>IF(C213="","",VLOOKUP(C213,Tabela3[],4,0))</f>
        <v/>
      </c>
      <c r="H213" s="64" t="str">
        <f t="shared" si="11"/>
        <v/>
      </c>
      <c r="I213" s="64" t="str">
        <f>IF(C213="","",'Kalkulator oferty'!$G213/(1+'Kalkulator oferty'!$F213))</f>
        <v/>
      </c>
      <c r="J213" s="64" t="str">
        <f t="shared" si="12"/>
        <v/>
      </c>
      <c r="K213" s="65" t="str">
        <f>IF(C213="","",_xlfn.CONCAT(VLOOKUP(C213,Tabela3[],7,0)))</f>
        <v/>
      </c>
      <c r="L213" s="77"/>
      <c r="M213" s="78"/>
      <c r="P213" s="11"/>
    </row>
    <row r="214" spans="1:16" ht="99.95" customHeight="1" x14ac:dyDescent="0.25">
      <c r="A214" s="61" t="str">
        <f t="shared" si="13"/>
        <v/>
      </c>
      <c r="B214" s="71"/>
      <c r="C214" s="72"/>
      <c r="D214" s="62" t="str">
        <f>IF(C214="","",VLOOKUP(C214,Tabela3[],3,0))</f>
        <v/>
      </c>
      <c r="E214" s="75"/>
      <c r="F214" s="63" t="str">
        <f>IF(C214="","",VLOOKUP(C214,Tabela3[],5,0))</f>
        <v/>
      </c>
      <c r="G214" s="64" t="str">
        <f>IF(C214="","",VLOOKUP(C214,Tabela3[],4,0))</f>
        <v/>
      </c>
      <c r="H214" s="64" t="str">
        <f t="shared" si="11"/>
        <v/>
      </c>
      <c r="I214" s="64" t="str">
        <f>IF(C214="","",'Kalkulator oferty'!$G214/(1+'Kalkulator oferty'!$F214))</f>
        <v/>
      </c>
      <c r="J214" s="64" t="str">
        <f t="shared" si="12"/>
        <v/>
      </c>
      <c r="K214" s="65" t="str">
        <f>IF(C214="","",_xlfn.CONCAT(VLOOKUP(C214,Tabela3[],7,0)))</f>
        <v/>
      </c>
      <c r="L214" s="77"/>
      <c r="M214" s="78"/>
      <c r="P214" s="11"/>
    </row>
    <row r="215" spans="1:16" ht="99.95" customHeight="1" x14ac:dyDescent="0.25">
      <c r="A215" s="61" t="str">
        <f t="shared" si="13"/>
        <v/>
      </c>
      <c r="B215" s="71"/>
      <c r="C215" s="72"/>
      <c r="D215" s="62" t="str">
        <f>IF(C215="","",VLOOKUP(C215,Tabela3[],3,0))</f>
        <v/>
      </c>
      <c r="E215" s="75"/>
      <c r="F215" s="63" t="str">
        <f>IF(C215="","",VLOOKUP(C215,Tabela3[],5,0))</f>
        <v/>
      </c>
      <c r="G215" s="64" t="str">
        <f>IF(C215="","",VLOOKUP(C215,Tabela3[],4,0))</f>
        <v/>
      </c>
      <c r="H215" s="64" t="str">
        <f t="shared" si="11"/>
        <v/>
      </c>
      <c r="I215" s="64" t="str">
        <f>IF(C215="","",'Kalkulator oferty'!$G215/(1+'Kalkulator oferty'!$F215))</f>
        <v/>
      </c>
      <c r="J215" s="64" t="str">
        <f t="shared" si="12"/>
        <v/>
      </c>
      <c r="K215" s="65" t="str">
        <f>IF(C215="","",_xlfn.CONCAT(VLOOKUP(C215,Tabela3[],7,0)))</f>
        <v/>
      </c>
      <c r="L215" s="77"/>
      <c r="M215" s="78"/>
      <c r="P215" s="11"/>
    </row>
    <row r="216" spans="1:16" ht="99.95" customHeight="1" x14ac:dyDescent="0.25">
      <c r="A216" s="61" t="str">
        <f t="shared" si="13"/>
        <v/>
      </c>
      <c r="B216" s="71"/>
      <c r="C216" s="72"/>
      <c r="D216" s="62" t="str">
        <f>IF(C216="","",VLOOKUP(C216,Tabela3[],3,0))</f>
        <v/>
      </c>
      <c r="E216" s="75"/>
      <c r="F216" s="63" t="str">
        <f>IF(C216="","",VLOOKUP(C216,Tabela3[],5,0))</f>
        <v/>
      </c>
      <c r="G216" s="64" t="str">
        <f>IF(C216="","",VLOOKUP(C216,Tabela3[],4,0))</f>
        <v/>
      </c>
      <c r="H216" s="64" t="str">
        <f t="shared" si="11"/>
        <v/>
      </c>
      <c r="I216" s="64" t="str">
        <f>IF(C216="","",'Kalkulator oferty'!$G216/(1+'Kalkulator oferty'!$F216))</f>
        <v/>
      </c>
      <c r="J216" s="64" t="str">
        <f t="shared" si="12"/>
        <v/>
      </c>
      <c r="K216" s="65" t="str">
        <f>IF(C216="","",_xlfn.CONCAT(VLOOKUP(C216,Tabela3[],7,0)))</f>
        <v/>
      </c>
      <c r="L216" s="77"/>
      <c r="M216" s="78"/>
      <c r="P216" s="11"/>
    </row>
    <row r="217" spans="1:16" ht="99.95" customHeight="1" x14ac:dyDescent="0.25">
      <c r="A217" s="61" t="str">
        <f t="shared" si="13"/>
        <v/>
      </c>
      <c r="B217" s="71"/>
      <c r="C217" s="72"/>
      <c r="D217" s="62" t="str">
        <f>IF(C217="","",VLOOKUP(C217,Tabela3[],3,0))</f>
        <v/>
      </c>
      <c r="E217" s="75"/>
      <c r="F217" s="63" t="str">
        <f>IF(C217="","",VLOOKUP(C217,Tabela3[],5,0))</f>
        <v/>
      </c>
      <c r="G217" s="64" t="str">
        <f>IF(C217="","",VLOOKUP(C217,Tabela3[],4,0))</f>
        <v/>
      </c>
      <c r="H217" s="64" t="str">
        <f t="shared" si="11"/>
        <v/>
      </c>
      <c r="I217" s="64" t="str">
        <f>IF(C217="","",'Kalkulator oferty'!$G217/(1+'Kalkulator oferty'!$F217))</f>
        <v/>
      </c>
      <c r="J217" s="64" t="str">
        <f t="shared" si="12"/>
        <v/>
      </c>
      <c r="K217" s="65" t="str">
        <f>IF(C217="","",_xlfn.CONCAT(VLOOKUP(C217,Tabela3[],7,0)))</f>
        <v/>
      </c>
      <c r="L217" s="77"/>
      <c r="M217" s="78"/>
      <c r="P217" s="11"/>
    </row>
    <row r="218" spans="1:16" ht="99.95" customHeight="1" x14ac:dyDescent="0.25">
      <c r="A218" s="61" t="str">
        <f t="shared" si="13"/>
        <v/>
      </c>
      <c r="B218" s="71"/>
      <c r="C218" s="72"/>
      <c r="D218" s="62" t="str">
        <f>IF(C218="","",VLOOKUP(C218,Tabela3[],3,0))</f>
        <v/>
      </c>
      <c r="E218" s="75"/>
      <c r="F218" s="63" t="str">
        <f>IF(C218="","",VLOOKUP(C218,Tabela3[],5,0))</f>
        <v/>
      </c>
      <c r="G218" s="64" t="str">
        <f>IF(C218="","",VLOOKUP(C218,Tabela3[],4,0))</f>
        <v/>
      </c>
      <c r="H218" s="64" t="str">
        <f t="shared" si="11"/>
        <v/>
      </c>
      <c r="I218" s="64" t="str">
        <f>IF(C218="","",'Kalkulator oferty'!$G218/(1+'Kalkulator oferty'!$F218))</f>
        <v/>
      </c>
      <c r="J218" s="64" t="str">
        <f t="shared" si="12"/>
        <v/>
      </c>
      <c r="K218" s="65" t="str">
        <f>IF(C218="","",_xlfn.CONCAT(VLOOKUP(C218,Tabela3[],7,0)))</f>
        <v/>
      </c>
      <c r="L218" s="77"/>
      <c r="M218" s="78"/>
      <c r="P218" s="11"/>
    </row>
    <row r="219" spans="1:16" ht="99.95" customHeight="1" x14ac:dyDescent="0.25">
      <c r="A219" s="61" t="str">
        <f t="shared" si="13"/>
        <v/>
      </c>
      <c r="B219" s="71"/>
      <c r="C219" s="72"/>
      <c r="D219" s="62" t="str">
        <f>IF(C219="","",VLOOKUP(C219,Tabela3[],3,0))</f>
        <v/>
      </c>
      <c r="E219" s="75"/>
      <c r="F219" s="63" t="str">
        <f>IF(C219="","",VLOOKUP(C219,Tabela3[],5,0))</f>
        <v/>
      </c>
      <c r="G219" s="64" t="str">
        <f>IF(C219="","",VLOOKUP(C219,Tabela3[],4,0))</f>
        <v/>
      </c>
      <c r="H219" s="64" t="str">
        <f t="shared" si="11"/>
        <v/>
      </c>
      <c r="I219" s="64" t="str">
        <f>IF(C219="","",'Kalkulator oferty'!$G219/(1+'Kalkulator oferty'!$F219))</f>
        <v/>
      </c>
      <c r="J219" s="64" t="str">
        <f t="shared" si="12"/>
        <v/>
      </c>
      <c r="K219" s="65" t="str">
        <f>IF(C219="","",_xlfn.CONCAT(VLOOKUP(C219,Tabela3[],7,0)))</f>
        <v/>
      </c>
      <c r="L219" s="77"/>
      <c r="M219" s="78"/>
      <c r="P219" s="11"/>
    </row>
    <row r="220" spans="1:16" ht="99.95" customHeight="1" x14ac:dyDescent="0.25">
      <c r="A220" s="61" t="str">
        <f t="shared" si="13"/>
        <v/>
      </c>
      <c r="B220" s="71"/>
      <c r="C220" s="72"/>
      <c r="D220" s="62" t="str">
        <f>IF(C220="","",VLOOKUP(C220,Tabela3[],3,0))</f>
        <v/>
      </c>
      <c r="E220" s="75"/>
      <c r="F220" s="63" t="str">
        <f>IF(C220="","",VLOOKUP(C220,Tabela3[],5,0))</f>
        <v/>
      </c>
      <c r="G220" s="64" t="str">
        <f>IF(C220="","",VLOOKUP(C220,Tabela3[],4,0))</f>
        <v/>
      </c>
      <c r="H220" s="64" t="str">
        <f t="shared" si="11"/>
        <v/>
      </c>
      <c r="I220" s="64" t="str">
        <f>IF(C220="","",'Kalkulator oferty'!$G220/(1+'Kalkulator oferty'!$F220))</f>
        <v/>
      </c>
      <c r="J220" s="64" t="str">
        <f t="shared" si="12"/>
        <v/>
      </c>
      <c r="K220" s="65" t="str">
        <f>IF(C220="","",_xlfn.CONCAT(VLOOKUP(C220,Tabela3[],7,0)))</f>
        <v/>
      </c>
      <c r="L220" s="77"/>
      <c r="M220" s="78"/>
      <c r="P220" s="11"/>
    </row>
    <row r="221" spans="1:16" ht="99.95" customHeight="1" x14ac:dyDescent="0.25">
      <c r="A221" s="61" t="str">
        <f t="shared" si="13"/>
        <v/>
      </c>
      <c r="B221" s="71"/>
      <c r="C221" s="72"/>
      <c r="D221" s="62" t="str">
        <f>IF(C221="","",VLOOKUP(C221,Tabela3[],3,0))</f>
        <v/>
      </c>
      <c r="E221" s="75"/>
      <c r="F221" s="63" t="str">
        <f>IF(C221="","",VLOOKUP(C221,Tabela3[],5,0))</f>
        <v/>
      </c>
      <c r="G221" s="64" t="str">
        <f>IF(C221="","",VLOOKUP(C221,Tabela3[],4,0))</f>
        <v/>
      </c>
      <c r="H221" s="64" t="str">
        <f t="shared" si="11"/>
        <v/>
      </c>
      <c r="I221" s="64" t="str">
        <f>IF(C221="","",'Kalkulator oferty'!$G221/(1+'Kalkulator oferty'!$F221))</f>
        <v/>
      </c>
      <c r="J221" s="64" t="str">
        <f t="shared" si="12"/>
        <v/>
      </c>
      <c r="K221" s="65" t="str">
        <f>IF(C221="","",_xlfn.CONCAT(VLOOKUP(C221,Tabela3[],7,0)))</f>
        <v/>
      </c>
      <c r="L221" s="77"/>
      <c r="M221" s="78"/>
      <c r="P221" s="11"/>
    </row>
    <row r="222" spans="1:16" ht="99.95" customHeight="1" x14ac:dyDescent="0.25">
      <c r="A222" s="61" t="str">
        <f t="shared" si="13"/>
        <v/>
      </c>
      <c r="B222" s="71"/>
      <c r="C222" s="72"/>
      <c r="D222" s="62" t="str">
        <f>IF(C222="","",VLOOKUP(C222,Tabela3[],3,0))</f>
        <v/>
      </c>
      <c r="E222" s="75"/>
      <c r="F222" s="63" t="str">
        <f>IF(C222="","",VLOOKUP(C222,Tabela3[],5,0))</f>
        <v/>
      </c>
      <c r="G222" s="64" t="str">
        <f>IF(C222="","",VLOOKUP(C222,Tabela3[],4,0))</f>
        <v/>
      </c>
      <c r="H222" s="64" t="str">
        <f t="shared" si="11"/>
        <v/>
      </c>
      <c r="I222" s="64" t="str">
        <f>IF(C222="","",'Kalkulator oferty'!$G222/(1+'Kalkulator oferty'!$F222))</f>
        <v/>
      </c>
      <c r="J222" s="64" t="str">
        <f t="shared" si="12"/>
        <v/>
      </c>
      <c r="K222" s="65" t="str">
        <f>IF(C222="","",_xlfn.CONCAT(VLOOKUP(C222,Tabela3[],7,0)))</f>
        <v/>
      </c>
      <c r="L222" s="77"/>
      <c r="M222" s="78"/>
      <c r="P222" s="11"/>
    </row>
    <row r="223" spans="1:16" ht="99.95" customHeight="1" x14ac:dyDescent="0.25">
      <c r="A223" s="61" t="str">
        <f t="shared" si="13"/>
        <v/>
      </c>
      <c r="B223" s="71"/>
      <c r="C223" s="72"/>
      <c r="D223" s="62" t="str">
        <f>IF(C223="","",VLOOKUP(C223,Tabela3[],3,0))</f>
        <v/>
      </c>
      <c r="E223" s="75"/>
      <c r="F223" s="63" t="str">
        <f>IF(C223="","",VLOOKUP(C223,Tabela3[],5,0))</f>
        <v/>
      </c>
      <c r="G223" s="64" t="str">
        <f>IF(C223="","",VLOOKUP(C223,Tabela3[],4,0))</f>
        <v/>
      </c>
      <c r="H223" s="64" t="str">
        <f t="shared" si="11"/>
        <v/>
      </c>
      <c r="I223" s="64" t="str">
        <f>IF(C223="","",'Kalkulator oferty'!$G223/(1+'Kalkulator oferty'!$F223))</f>
        <v/>
      </c>
      <c r="J223" s="64" t="str">
        <f t="shared" si="12"/>
        <v/>
      </c>
      <c r="K223" s="65" t="str">
        <f>IF(C223="","",_xlfn.CONCAT(VLOOKUP(C223,Tabela3[],7,0)))</f>
        <v/>
      </c>
      <c r="L223" s="77"/>
      <c r="M223" s="78"/>
      <c r="P223" s="11"/>
    </row>
    <row r="224" spans="1:16" ht="99.95" customHeight="1" x14ac:dyDescent="0.25">
      <c r="A224" s="61" t="str">
        <f t="shared" si="13"/>
        <v/>
      </c>
      <c r="B224" s="71"/>
      <c r="C224" s="72"/>
      <c r="D224" s="62" t="str">
        <f>IF(C224="","",VLOOKUP(C224,Tabela3[],3,0))</f>
        <v/>
      </c>
      <c r="E224" s="75"/>
      <c r="F224" s="63" t="str">
        <f>IF(C224="","",VLOOKUP(C224,Tabela3[],5,0))</f>
        <v/>
      </c>
      <c r="G224" s="64" t="str">
        <f>IF(C224="","",VLOOKUP(C224,Tabela3[],4,0))</f>
        <v/>
      </c>
      <c r="H224" s="64" t="str">
        <f t="shared" si="11"/>
        <v/>
      </c>
      <c r="I224" s="64" t="str">
        <f>IF(C224="","",'Kalkulator oferty'!$G224/(1+'Kalkulator oferty'!$F224))</f>
        <v/>
      </c>
      <c r="J224" s="64" t="str">
        <f t="shared" si="12"/>
        <v/>
      </c>
      <c r="K224" s="65" t="str">
        <f>IF(C224="","",_xlfn.CONCAT(VLOOKUP(C224,Tabela3[],7,0)))</f>
        <v/>
      </c>
      <c r="L224" s="77"/>
      <c r="M224" s="78"/>
      <c r="P224" s="11"/>
    </row>
    <row r="225" spans="1:16" ht="99.95" customHeight="1" x14ac:dyDescent="0.25">
      <c r="A225" s="61" t="str">
        <f t="shared" si="13"/>
        <v/>
      </c>
      <c r="B225" s="71"/>
      <c r="C225" s="72"/>
      <c r="D225" s="62" t="str">
        <f>IF(C225="","",VLOOKUP(C225,Tabela3[],3,0))</f>
        <v/>
      </c>
      <c r="E225" s="75"/>
      <c r="F225" s="63" t="str">
        <f>IF(C225="","",VLOOKUP(C225,Tabela3[],5,0))</f>
        <v/>
      </c>
      <c r="G225" s="64" t="str">
        <f>IF(C225="","",VLOOKUP(C225,Tabela3[],4,0))</f>
        <v/>
      </c>
      <c r="H225" s="64" t="str">
        <f t="shared" si="11"/>
        <v/>
      </c>
      <c r="I225" s="64" t="str">
        <f>IF(C225="","",'Kalkulator oferty'!$G225/(1+'Kalkulator oferty'!$F225))</f>
        <v/>
      </c>
      <c r="J225" s="64" t="str">
        <f t="shared" si="12"/>
        <v/>
      </c>
      <c r="K225" s="65" t="str">
        <f>IF(C225="","",_xlfn.CONCAT(VLOOKUP(C225,Tabela3[],7,0)))</f>
        <v/>
      </c>
      <c r="L225" s="77"/>
      <c r="M225" s="78"/>
      <c r="P225" s="11"/>
    </row>
    <row r="226" spans="1:16" ht="99.95" customHeight="1" x14ac:dyDescent="0.25">
      <c r="A226" s="61" t="str">
        <f t="shared" si="13"/>
        <v/>
      </c>
      <c r="B226" s="71"/>
      <c r="C226" s="72"/>
      <c r="D226" s="62" t="str">
        <f>IF(C226="","",VLOOKUP(C226,Tabela3[],3,0))</f>
        <v/>
      </c>
      <c r="E226" s="75"/>
      <c r="F226" s="63" t="str">
        <f>IF(C226="","",VLOOKUP(C226,Tabela3[],5,0))</f>
        <v/>
      </c>
      <c r="G226" s="64" t="str">
        <f>IF(C226="","",VLOOKUP(C226,Tabela3[],4,0))</f>
        <v/>
      </c>
      <c r="H226" s="64" t="str">
        <f t="shared" si="11"/>
        <v/>
      </c>
      <c r="I226" s="64" t="str">
        <f>IF(C226="","",'Kalkulator oferty'!$G226/(1+'Kalkulator oferty'!$F226))</f>
        <v/>
      </c>
      <c r="J226" s="64" t="str">
        <f t="shared" si="12"/>
        <v/>
      </c>
      <c r="K226" s="65" t="str">
        <f>IF(C226="","",_xlfn.CONCAT(VLOOKUP(C226,Tabela3[],7,0)))</f>
        <v/>
      </c>
      <c r="L226" s="77"/>
      <c r="M226" s="78"/>
      <c r="P226" s="11"/>
    </row>
    <row r="227" spans="1:16" ht="99.95" customHeight="1" x14ac:dyDescent="0.25">
      <c r="A227" s="61" t="str">
        <f t="shared" si="13"/>
        <v/>
      </c>
      <c r="B227" s="71"/>
      <c r="C227" s="72"/>
      <c r="D227" s="62" t="str">
        <f>IF(C227="","",VLOOKUP(C227,Tabela3[],3,0))</f>
        <v/>
      </c>
      <c r="E227" s="75"/>
      <c r="F227" s="63" t="str">
        <f>IF(C227="","",VLOOKUP(C227,Tabela3[],5,0))</f>
        <v/>
      </c>
      <c r="G227" s="64" t="str">
        <f>IF(C227="","",VLOOKUP(C227,Tabela3[],4,0))</f>
        <v/>
      </c>
      <c r="H227" s="64" t="str">
        <f t="shared" si="11"/>
        <v/>
      </c>
      <c r="I227" s="64" t="str">
        <f>IF(C227="","",'Kalkulator oferty'!$G227/(1+'Kalkulator oferty'!$F227))</f>
        <v/>
      </c>
      <c r="J227" s="64" t="str">
        <f t="shared" si="12"/>
        <v/>
      </c>
      <c r="K227" s="65" t="str">
        <f>IF(C227="","",_xlfn.CONCAT(VLOOKUP(C227,Tabela3[],7,0)))</f>
        <v/>
      </c>
      <c r="L227" s="77"/>
      <c r="M227" s="78"/>
      <c r="P227" s="11"/>
    </row>
    <row r="228" spans="1:16" ht="99.95" customHeight="1" x14ac:dyDescent="0.25">
      <c r="A228" s="61" t="str">
        <f t="shared" si="13"/>
        <v/>
      </c>
      <c r="B228" s="71"/>
      <c r="C228" s="72"/>
      <c r="D228" s="62" t="str">
        <f>IF(C228="","",VLOOKUP(C228,Tabela3[],3,0))</f>
        <v/>
      </c>
      <c r="E228" s="75"/>
      <c r="F228" s="63" t="str">
        <f>IF(C228="","",VLOOKUP(C228,Tabela3[],5,0))</f>
        <v/>
      </c>
      <c r="G228" s="64" t="str">
        <f>IF(C228="","",VLOOKUP(C228,Tabela3[],4,0))</f>
        <v/>
      </c>
      <c r="H228" s="64" t="str">
        <f t="shared" si="11"/>
        <v/>
      </c>
      <c r="I228" s="64" t="str">
        <f>IF(C228="","",'Kalkulator oferty'!$G228/(1+'Kalkulator oferty'!$F228))</f>
        <v/>
      </c>
      <c r="J228" s="64" t="str">
        <f t="shared" si="12"/>
        <v/>
      </c>
      <c r="K228" s="65" t="str">
        <f>IF(C228="","",_xlfn.CONCAT(VLOOKUP(C228,Tabela3[],7,0)))</f>
        <v/>
      </c>
      <c r="L228" s="77"/>
      <c r="M228" s="78"/>
      <c r="P228" s="11"/>
    </row>
    <row r="229" spans="1:16" ht="99.95" customHeight="1" x14ac:dyDescent="0.25">
      <c r="A229" s="61" t="str">
        <f t="shared" si="13"/>
        <v/>
      </c>
      <c r="B229" s="71"/>
      <c r="C229" s="72"/>
      <c r="D229" s="62" t="str">
        <f>IF(C229="","",VLOOKUP(C229,Tabela3[],3,0))</f>
        <v/>
      </c>
      <c r="E229" s="75"/>
      <c r="F229" s="63" t="str">
        <f>IF(C229="","",VLOOKUP(C229,Tabela3[],5,0))</f>
        <v/>
      </c>
      <c r="G229" s="64" t="str">
        <f>IF(C229="","",VLOOKUP(C229,Tabela3[],4,0))</f>
        <v/>
      </c>
      <c r="H229" s="64" t="str">
        <f t="shared" si="11"/>
        <v/>
      </c>
      <c r="I229" s="64" t="str">
        <f>IF(C229="","",'Kalkulator oferty'!$G229/(1+'Kalkulator oferty'!$F229))</f>
        <v/>
      </c>
      <c r="J229" s="64" t="str">
        <f t="shared" si="12"/>
        <v/>
      </c>
      <c r="K229" s="65" t="str">
        <f>IF(C229="","",_xlfn.CONCAT(VLOOKUP(C229,Tabela3[],7,0)))</f>
        <v/>
      </c>
      <c r="L229" s="77"/>
      <c r="M229" s="78"/>
      <c r="P229" s="11"/>
    </row>
    <row r="230" spans="1:16" ht="99.95" customHeight="1" x14ac:dyDescent="0.25">
      <c r="A230" s="61" t="str">
        <f t="shared" si="13"/>
        <v/>
      </c>
      <c r="B230" s="71"/>
      <c r="C230" s="72"/>
      <c r="D230" s="62" t="str">
        <f>IF(C230="","",VLOOKUP(C230,Tabela3[],3,0))</f>
        <v/>
      </c>
      <c r="E230" s="75"/>
      <c r="F230" s="63" t="str">
        <f>IF(C230="","",VLOOKUP(C230,Tabela3[],5,0))</f>
        <v/>
      </c>
      <c r="G230" s="64" t="str">
        <f>IF(C230="","",VLOOKUP(C230,Tabela3[],4,0))</f>
        <v/>
      </c>
      <c r="H230" s="64" t="str">
        <f t="shared" si="11"/>
        <v/>
      </c>
      <c r="I230" s="64" t="str">
        <f>IF(C230="","",'Kalkulator oferty'!$G230/(1+'Kalkulator oferty'!$F230))</f>
        <v/>
      </c>
      <c r="J230" s="64" t="str">
        <f t="shared" si="12"/>
        <v/>
      </c>
      <c r="K230" s="65" t="str">
        <f>IF(C230="","",_xlfn.CONCAT(VLOOKUP(C230,Tabela3[],7,0)))</f>
        <v/>
      </c>
      <c r="L230" s="77"/>
      <c r="M230" s="78"/>
      <c r="P230" s="11"/>
    </row>
    <row r="231" spans="1:16" ht="99.95" customHeight="1" x14ac:dyDescent="0.25">
      <c r="A231" s="61" t="str">
        <f t="shared" si="13"/>
        <v/>
      </c>
      <c r="B231" s="71"/>
      <c r="C231" s="72"/>
      <c r="D231" s="62" t="str">
        <f>IF(C231="","",VLOOKUP(C231,Tabela3[],3,0))</f>
        <v/>
      </c>
      <c r="E231" s="75"/>
      <c r="F231" s="63" t="str">
        <f>IF(C231="","",VLOOKUP(C231,Tabela3[],5,0))</f>
        <v/>
      </c>
      <c r="G231" s="64" t="str">
        <f>IF(C231="","",VLOOKUP(C231,Tabela3[],4,0))</f>
        <v/>
      </c>
      <c r="H231" s="64" t="str">
        <f t="shared" si="11"/>
        <v/>
      </c>
      <c r="I231" s="64" t="str">
        <f>IF(C231="","",'Kalkulator oferty'!$G231/(1+'Kalkulator oferty'!$F231))</f>
        <v/>
      </c>
      <c r="J231" s="64" t="str">
        <f t="shared" si="12"/>
        <v/>
      </c>
      <c r="K231" s="65" t="str">
        <f>IF(C231="","",_xlfn.CONCAT(VLOOKUP(C231,Tabela3[],7,0)))</f>
        <v/>
      </c>
      <c r="L231" s="77"/>
      <c r="M231" s="78"/>
      <c r="P231" s="11"/>
    </row>
    <row r="232" spans="1:16" ht="99.95" customHeight="1" x14ac:dyDescent="0.25">
      <c r="A232" s="61" t="str">
        <f t="shared" si="13"/>
        <v/>
      </c>
      <c r="B232" s="71"/>
      <c r="C232" s="72"/>
      <c r="D232" s="62" t="str">
        <f>IF(C232="","",VLOOKUP(C232,Tabela3[],3,0))</f>
        <v/>
      </c>
      <c r="E232" s="75"/>
      <c r="F232" s="63" t="str">
        <f>IF(C232="","",VLOOKUP(C232,Tabela3[],5,0))</f>
        <v/>
      </c>
      <c r="G232" s="64" t="str">
        <f>IF(C232="","",VLOOKUP(C232,Tabela3[],4,0))</f>
        <v/>
      </c>
      <c r="H232" s="64" t="str">
        <f t="shared" si="11"/>
        <v/>
      </c>
      <c r="I232" s="64" t="str">
        <f>IF(C232="","",'Kalkulator oferty'!$G232/(1+'Kalkulator oferty'!$F232))</f>
        <v/>
      </c>
      <c r="J232" s="64" t="str">
        <f t="shared" si="12"/>
        <v/>
      </c>
      <c r="K232" s="65" t="str">
        <f>IF(C232="","",_xlfn.CONCAT(VLOOKUP(C232,Tabela3[],7,0)))</f>
        <v/>
      </c>
      <c r="L232" s="77"/>
      <c r="M232" s="78"/>
      <c r="P232" s="11"/>
    </row>
    <row r="233" spans="1:16" ht="99.95" customHeight="1" x14ac:dyDescent="0.25">
      <c r="A233" s="61" t="str">
        <f t="shared" si="13"/>
        <v/>
      </c>
      <c r="B233" s="71"/>
      <c r="C233" s="72"/>
      <c r="D233" s="62" t="str">
        <f>IF(C233="","",VLOOKUP(C233,Tabela3[],3,0))</f>
        <v/>
      </c>
      <c r="E233" s="75"/>
      <c r="F233" s="63" t="str">
        <f>IF(C233="","",VLOOKUP(C233,Tabela3[],5,0))</f>
        <v/>
      </c>
      <c r="G233" s="64" t="str">
        <f>IF(C233="","",VLOOKUP(C233,Tabela3[],4,0))</f>
        <v/>
      </c>
      <c r="H233" s="64" t="str">
        <f t="shared" si="11"/>
        <v/>
      </c>
      <c r="I233" s="64" t="str">
        <f>IF(C233="","",'Kalkulator oferty'!$G233/(1+'Kalkulator oferty'!$F233))</f>
        <v/>
      </c>
      <c r="J233" s="64" t="str">
        <f t="shared" si="12"/>
        <v/>
      </c>
      <c r="K233" s="65" t="str">
        <f>IF(C233="","",_xlfn.CONCAT(VLOOKUP(C233,Tabela3[],7,0)))</f>
        <v/>
      </c>
      <c r="L233" s="77"/>
      <c r="M233" s="78"/>
      <c r="P233" s="11"/>
    </row>
    <row r="234" spans="1:16" ht="99.95" customHeight="1" x14ac:dyDescent="0.25">
      <c r="A234" s="61" t="str">
        <f t="shared" si="13"/>
        <v/>
      </c>
      <c r="B234" s="71"/>
      <c r="C234" s="72"/>
      <c r="D234" s="62" t="str">
        <f>IF(C234="","",VLOOKUP(C234,Tabela3[],3,0))</f>
        <v/>
      </c>
      <c r="E234" s="75"/>
      <c r="F234" s="63" t="str">
        <f>IF(C234="","",VLOOKUP(C234,Tabela3[],5,0))</f>
        <v/>
      </c>
      <c r="G234" s="64" t="str">
        <f>IF(C234="","",VLOOKUP(C234,Tabela3[],4,0))</f>
        <v/>
      </c>
      <c r="H234" s="64" t="str">
        <f t="shared" si="11"/>
        <v/>
      </c>
      <c r="I234" s="64" t="str">
        <f>IF(C234="","",'Kalkulator oferty'!$G234/(1+'Kalkulator oferty'!$F234))</f>
        <v/>
      </c>
      <c r="J234" s="64" t="str">
        <f t="shared" si="12"/>
        <v/>
      </c>
      <c r="K234" s="65" t="str">
        <f>IF(C234="","",_xlfn.CONCAT(VLOOKUP(C234,Tabela3[],7,0)))</f>
        <v/>
      </c>
      <c r="L234" s="77"/>
      <c r="M234" s="78"/>
      <c r="P234" s="11"/>
    </row>
    <row r="235" spans="1:16" ht="99.95" customHeight="1" x14ac:dyDescent="0.25">
      <c r="A235" s="61" t="str">
        <f t="shared" si="13"/>
        <v/>
      </c>
      <c r="B235" s="71"/>
      <c r="C235" s="72"/>
      <c r="D235" s="62" t="str">
        <f>IF(C235="","",VLOOKUP(C235,Tabela3[],3,0))</f>
        <v/>
      </c>
      <c r="E235" s="75"/>
      <c r="F235" s="63" t="str">
        <f>IF(C235="","",VLOOKUP(C235,Tabela3[],5,0))</f>
        <v/>
      </c>
      <c r="G235" s="64" t="str">
        <f>IF(C235="","",VLOOKUP(C235,Tabela3[],4,0))</f>
        <v/>
      </c>
      <c r="H235" s="64" t="str">
        <f t="shared" si="11"/>
        <v/>
      </c>
      <c r="I235" s="64" t="str">
        <f>IF(C235="","",'Kalkulator oferty'!$G235/(1+'Kalkulator oferty'!$F235))</f>
        <v/>
      </c>
      <c r="J235" s="64" t="str">
        <f t="shared" si="12"/>
        <v/>
      </c>
      <c r="K235" s="65" t="str">
        <f>IF(C235="","",_xlfn.CONCAT(VLOOKUP(C235,Tabela3[],7,0)))</f>
        <v/>
      </c>
      <c r="L235" s="77"/>
      <c r="M235" s="78"/>
      <c r="P235" s="11"/>
    </row>
    <row r="236" spans="1:16" ht="99.95" customHeight="1" x14ac:dyDescent="0.25">
      <c r="A236" s="61" t="str">
        <f t="shared" si="13"/>
        <v/>
      </c>
      <c r="B236" s="71"/>
      <c r="C236" s="72"/>
      <c r="D236" s="62" t="str">
        <f>IF(C236="","",VLOOKUP(C236,Tabela3[],3,0))</f>
        <v/>
      </c>
      <c r="E236" s="75"/>
      <c r="F236" s="63" t="str">
        <f>IF(C236="","",VLOOKUP(C236,Tabela3[],5,0))</f>
        <v/>
      </c>
      <c r="G236" s="64" t="str">
        <f>IF(C236="","",VLOOKUP(C236,Tabela3[],4,0))</f>
        <v/>
      </c>
      <c r="H236" s="64" t="str">
        <f t="shared" si="11"/>
        <v/>
      </c>
      <c r="I236" s="64" t="str">
        <f>IF(C236="","",'Kalkulator oferty'!$G236/(1+'Kalkulator oferty'!$F236))</f>
        <v/>
      </c>
      <c r="J236" s="64" t="str">
        <f t="shared" si="12"/>
        <v/>
      </c>
      <c r="K236" s="65" t="str">
        <f>IF(C236="","",_xlfn.CONCAT(VLOOKUP(C236,Tabela3[],7,0)))</f>
        <v/>
      </c>
      <c r="L236" s="77"/>
      <c r="M236" s="78"/>
      <c r="P236" s="11"/>
    </row>
    <row r="237" spans="1:16" ht="99.95" customHeight="1" x14ac:dyDescent="0.25">
      <c r="A237" s="61" t="str">
        <f t="shared" si="13"/>
        <v/>
      </c>
      <c r="B237" s="71"/>
      <c r="C237" s="72"/>
      <c r="D237" s="62" t="str">
        <f>IF(C237="","",VLOOKUP(C237,Tabela3[],3,0))</f>
        <v/>
      </c>
      <c r="E237" s="75"/>
      <c r="F237" s="63" t="str">
        <f>IF(C237="","",VLOOKUP(C237,Tabela3[],5,0))</f>
        <v/>
      </c>
      <c r="G237" s="64" t="str">
        <f>IF(C237="","",VLOOKUP(C237,Tabela3[],4,0))</f>
        <v/>
      </c>
      <c r="H237" s="64" t="str">
        <f t="shared" si="11"/>
        <v/>
      </c>
      <c r="I237" s="64" t="str">
        <f>IF(C237="","",'Kalkulator oferty'!$G237/(1+'Kalkulator oferty'!$F237))</f>
        <v/>
      </c>
      <c r="J237" s="64" t="str">
        <f t="shared" si="12"/>
        <v/>
      </c>
      <c r="K237" s="65" t="str">
        <f>IF(C237="","",_xlfn.CONCAT(VLOOKUP(C237,Tabela3[],7,0)))</f>
        <v/>
      </c>
      <c r="L237" s="77"/>
      <c r="M237" s="78"/>
      <c r="P237" s="11"/>
    </row>
    <row r="238" spans="1:16" ht="99.95" customHeight="1" x14ac:dyDescent="0.25">
      <c r="A238" s="61" t="str">
        <f t="shared" si="13"/>
        <v/>
      </c>
      <c r="B238" s="71"/>
      <c r="C238" s="72"/>
      <c r="D238" s="62" t="str">
        <f>IF(C238="","",VLOOKUP(C238,Tabela3[],3,0))</f>
        <v/>
      </c>
      <c r="E238" s="75"/>
      <c r="F238" s="63" t="str">
        <f>IF(C238="","",VLOOKUP(C238,Tabela3[],5,0))</f>
        <v/>
      </c>
      <c r="G238" s="64" t="str">
        <f>IF(C238="","",VLOOKUP(C238,Tabela3[],4,0))</f>
        <v/>
      </c>
      <c r="H238" s="64" t="str">
        <f t="shared" si="11"/>
        <v/>
      </c>
      <c r="I238" s="64" t="str">
        <f>IF(C238="","",'Kalkulator oferty'!$G238/(1+'Kalkulator oferty'!$F238))</f>
        <v/>
      </c>
      <c r="J238" s="64" t="str">
        <f t="shared" si="12"/>
        <v/>
      </c>
      <c r="K238" s="65" t="str">
        <f>IF(C238="","",_xlfn.CONCAT(VLOOKUP(C238,Tabela3[],7,0)))</f>
        <v/>
      </c>
      <c r="L238" s="77"/>
      <c r="M238" s="78"/>
      <c r="P238" s="11"/>
    </row>
    <row r="239" spans="1:16" ht="99.95" customHeight="1" x14ac:dyDescent="0.25">
      <c r="A239" s="61" t="str">
        <f t="shared" si="13"/>
        <v/>
      </c>
      <c r="B239" s="71"/>
      <c r="C239" s="72"/>
      <c r="D239" s="62" t="str">
        <f>IF(C239="","",VLOOKUP(C239,Tabela3[],3,0))</f>
        <v/>
      </c>
      <c r="E239" s="75"/>
      <c r="F239" s="63" t="str">
        <f>IF(C239="","",VLOOKUP(C239,Tabela3[],5,0))</f>
        <v/>
      </c>
      <c r="G239" s="64" t="str">
        <f>IF(C239="","",VLOOKUP(C239,Tabela3[],4,0))</f>
        <v/>
      </c>
      <c r="H239" s="64" t="str">
        <f t="shared" si="11"/>
        <v/>
      </c>
      <c r="I239" s="64" t="str">
        <f>IF(C239="","",'Kalkulator oferty'!$G239/(1+'Kalkulator oferty'!$F239))</f>
        <v/>
      </c>
      <c r="J239" s="64" t="str">
        <f t="shared" si="12"/>
        <v/>
      </c>
      <c r="K239" s="65" t="str">
        <f>IF(C239="","",_xlfn.CONCAT(VLOOKUP(C239,Tabela3[],7,0)))</f>
        <v/>
      </c>
      <c r="L239" s="77"/>
      <c r="M239" s="78"/>
      <c r="P239" s="11"/>
    </row>
    <row r="240" spans="1:16" ht="99.95" customHeight="1" x14ac:dyDescent="0.25">
      <c r="A240" s="61" t="str">
        <f t="shared" si="13"/>
        <v/>
      </c>
      <c r="B240" s="71"/>
      <c r="C240" s="72"/>
      <c r="D240" s="62" t="str">
        <f>IF(C240="","",VLOOKUP(C240,Tabela3[],3,0))</f>
        <v/>
      </c>
      <c r="E240" s="75"/>
      <c r="F240" s="63" t="str">
        <f>IF(C240="","",VLOOKUP(C240,Tabela3[],5,0))</f>
        <v/>
      </c>
      <c r="G240" s="64" t="str">
        <f>IF(C240="","",VLOOKUP(C240,Tabela3[],4,0))</f>
        <v/>
      </c>
      <c r="H240" s="64" t="str">
        <f t="shared" si="11"/>
        <v/>
      </c>
      <c r="I240" s="64" t="str">
        <f>IF(C240="","",'Kalkulator oferty'!$G240/(1+'Kalkulator oferty'!$F240))</f>
        <v/>
      </c>
      <c r="J240" s="64" t="str">
        <f t="shared" si="12"/>
        <v/>
      </c>
      <c r="K240" s="65" t="str">
        <f>IF(C240="","",_xlfn.CONCAT(VLOOKUP(C240,Tabela3[],7,0)))</f>
        <v/>
      </c>
      <c r="L240" s="77"/>
      <c r="M240" s="78"/>
      <c r="P240" s="11"/>
    </row>
    <row r="241" spans="1:16" ht="99.95" customHeight="1" x14ac:dyDescent="0.25">
      <c r="A241" s="61" t="str">
        <f t="shared" si="13"/>
        <v/>
      </c>
      <c r="B241" s="71"/>
      <c r="C241" s="72"/>
      <c r="D241" s="62" t="str">
        <f>IF(C241="","",VLOOKUP(C241,Tabela3[],3,0))</f>
        <v/>
      </c>
      <c r="E241" s="75"/>
      <c r="F241" s="63" t="str">
        <f>IF(C241="","",VLOOKUP(C241,Tabela3[],5,0))</f>
        <v/>
      </c>
      <c r="G241" s="64" t="str">
        <f>IF(C241="","",VLOOKUP(C241,Tabela3[],4,0))</f>
        <v/>
      </c>
      <c r="H241" s="64" t="str">
        <f t="shared" si="11"/>
        <v/>
      </c>
      <c r="I241" s="64" t="str">
        <f>IF(C241="","",'Kalkulator oferty'!$G241/(1+'Kalkulator oferty'!$F241))</f>
        <v/>
      </c>
      <c r="J241" s="64" t="str">
        <f t="shared" si="12"/>
        <v/>
      </c>
      <c r="K241" s="65" t="str">
        <f>IF(C241="","",_xlfn.CONCAT(VLOOKUP(C241,Tabela3[],7,0)))</f>
        <v/>
      </c>
      <c r="L241" s="77"/>
      <c r="M241" s="78"/>
      <c r="P241" s="11"/>
    </row>
    <row r="242" spans="1:16" ht="99.95" customHeight="1" x14ac:dyDescent="0.25">
      <c r="A242" s="61" t="str">
        <f t="shared" si="13"/>
        <v/>
      </c>
      <c r="B242" s="71"/>
      <c r="C242" s="72"/>
      <c r="D242" s="62" t="str">
        <f>IF(C242="","",VLOOKUP(C242,Tabela3[],3,0))</f>
        <v/>
      </c>
      <c r="E242" s="75"/>
      <c r="F242" s="63" t="str">
        <f>IF(C242="","",VLOOKUP(C242,Tabela3[],5,0))</f>
        <v/>
      </c>
      <c r="G242" s="64" t="str">
        <f>IF(C242="","",VLOOKUP(C242,Tabela3[],4,0))</f>
        <v/>
      </c>
      <c r="H242" s="64" t="str">
        <f t="shared" si="11"/>
        <v/>
      </c>
      <c r="I242" s="64" t="str">
        <f>IF(C242="","",'Kalkulator oferty'!$G242/(1+'Kalkulator oferty'!$F242))</f>
        <v/>
      </c>
      <c r="J242" s="64" t="str">
        <f t="shared" si="12"/>
        <v/>
      </c>
      <c r="K242" s="65" t="str">
        <f>IF(C242="","",_xlfn.CONCAT(VLOOKUP(C242,Tabela3[],7,0)))</f>
        <v/>
      </c>
      <c r="L242" s="77"/>
      <c r="M242" s="78"/>
      <c r="P242" s="11"/>
    </row>
    <row r="243" spans="1:16" ht="99.95" customHeight="1" x14ac:dyDescent="0.25">
      <c r="A243" s="61" t="str">
        <f t="shared" si="13"/>
        <v/>
      </c>
      <c r="B243" s="71"/>
      <c r="C243" s="72"/>
      <c r="D243" s="62" t="str">
        <f>IF(C243="","",VLOOKUP(C243,Tabela3[],3,0))</f>
        <v/>
      </c>
      <c r="E243" s="75"/>
      <c r="F243" s="63" t="str">
        <f>IF(C243="","",VLOOKUP(C243,Tabela3[],5,0))</f>
        <v/>
      </c>
      <c r="G243" s="64" t="str">
        <f>IF(C243="","",VLOOKUP(C243,Tabela3[],4,0))</f>
        <v/>
      </c>
      <c r="H243" s="64" t="str">
        <f t="shared" si="11"/>
        <v/>
      </c>
      <c r="I243" s="64" t="str">
        <f>IF(C243="","",'Kalkulator oferty'!$G243/(1+'Kalkulator oferty'!$F243))</f>
        <v/>
      </c>
      <c r="J243" s="64" t="str">
        <f t="shared" si="12"/>
        <v/>
      </c>
      <c r="K243" s="65" t="str">
        <f>IF(C243="","",_xlfn.CONCAT(VLOOKUP(C243,Tabela3[],7,0)))</f>
        <v/>
      </c>
      <c r="L243" s="77"/>
      <c r="M243" s="78"/>
      <c r="P243" s="11"/>
    </row>
    <row r="244" spans="1:16" ht="99.95" customHeight="1" x14ac:dyDescent="0.25">
      <c r="A244" s="61" t="str">
        <f t="shared" si="13"/>
        <v/>
      </c>
      <c r="B244" s="71"/>
      <c r="C244" s="72"/>
      <c r="D244" s="62" t="str">
        <f>IF(C244="","",VLOOKUP(C244,Tabela3[],3,0))</f>
        <v/>
      </c>
      <c r="E244" s="75"/>
      <c r="F244" s="63" t="str">
        <f>IF(C244="","",VLOOKUP(C244,Tabela3[],5,0))</f>
        <v/>
      </c>
      <c r="G244" s="64" t="str">
        <f>IF(C244="","",VLOOKUP(C244,Tabela3[],4,0))</f>
        <v/>
      </c>
      <c r="H244" s="64" t="str">
        <f t="shared" si="11"/>
        <v/>
      </c>
      <c r="I244" s="64" t="str">
        <f>IF(C244="","",'Kalkulator oferty'!$G244/(1+'Kalkulator oferty'!$F244))</f>
        <v/>
      </c>
      <c r="J244" s="64" t="str">
        <f t="shared" si="12"/>
        <v/>
      </c>
      <c r="K244" s="65" t="str">
        <f>IF(C244="","",_xlfn.CONCAT(VLOOKUP(C244,Tabela3[],7,0)))</f>
        <v/>
      </c>
      <c r="L244" s="77"/>
      <c r="M244" s="78"/>
      <c r="P244" s="11"/>
    </row>
    <row r="245" spans="1:16" ht="99.95" customHeight="1" x14ac:dyDescent="0.25">
      <c r="A245" s="61" t="str">
        <f t="shared" si="13"/>
        <v/>
      </c>
      <c r="B245" s="71"/>
      <c r="C245" s="72"/>
      <c r="D245" s="62" t="str">
        <f>IF(C245="","",VLOOKUP(C245,Tabela3[],3,0))</f>
        <v/>
      </c>
      <c r="E245" s="75"/>
      <c r="F245" s="63" t="str">
        <f>IF(C245="","",VLOOKUP(C245,Tabela3[],5,0))</f>
        <v/>
      </c>
      <c r="G245" s="64" t="str">
        <f>IF(C245="","",VLOOKUP(C245,Tabela3[],4,0))</f>
        <v/>
      </c>
      <c r="H245" s="64" t="str">
        <f t="shared" si="11"/>
        <v/>
      </c>
      <c r="I245" s="64" t="str">
        <f>IF(C245="","",'Kalkulator oferty'!$G245/(1+'Kalkulator oferty'!$F245))</f>
        <v/>
      </c>
      <c r="J245" s="64" t="str">
        <f t="shared" si="12"/>
        <v/>
      </c>
      <c r="K245" s="65" t="str">
        <f>IF(C245="","",_xlfn.CONCAT(VLOOKUP(C245,Tabela3[],7,0)))</f>
        <v/>
      </c>
      <c r="L245" s="77"/>
      <c r="M245" s="78"/>
      <c r="P245" s="11"/>
    </row>
    <row r="246" spans="1:16" ht="99.95" customHeight="1" x14ac:dyDescent="0.25">
      <c r="A246" s="61" t="str">
        <f t="shared" si="13"/>
        <v/>
      </c>
      <c r="B246" s="71"/>
      <c r="C246" s="72"/>
      <c r="D246" s="62" t="str">
        <f>IF(C246="","",VLOOKUP(C246,Tabela3[],3,0))</f>
        <v/>
      </c>
      <c r="E246" s="75"/>
      <c r="F246" s="63" t="str">
        <f>IF(C246="","",VLOOKUP(C246,Tabela3[],5,0))</f>
        <v/>
      </c>
      <c r="G246" s="64" t="str">
        <f>IF(C246="","",VLOOKUP(C246,Tabela3[],4,0))</f>
        <v/>
      </c>
      <c r="H246" s="64" t="str">
        <f t="shared" si="11"/>
        <v/>
      </c>
      <c r="I246" s="64" t="str">
        <f>IF(C246="","",'Kalkulator oferty'!$G246/(1+'Kalkulator oferty'!$F246))</f>
        <v/>
      </c>
      <c r="J246" s="64" t="str">
        <f t="shared" si="12"/>
        <v/>
      </c>
      <c r="K246" s="65" t="str">
        <f>IF(C246="","",_xlfn.CONCAT(VLOOKUP(C246,Tabela3[],7,0)))</f>
        <v/>
      </c>
      <c r="L246" s="77"/>
      <c r="M246" s="78"/>
      <c r="P246" s="11"/>
    </row>
    <row r="247" spans="1:16" ht="99.95" customHeight="1" x14ac:dyDescent="0.25">
      <c r="A247" s="61" t="str">
        <f t="shared" si="13"/>
        <v/>
      </c>
      <c r="B247" s="71"/>
      <c r="C247" s="72"/>
      <c r="D247" s="62" t="str">
        <f>IF(C247="","",VLOOKUP(C247,Tabela3[],3,0))</f>
        <v/>
      </c>
      <c r="E247" s="75"/>
      <c r="F247" s="63" t="str">
        <f>IF(C247="","",VLOOKUP(C247,Tabela3[],5,0))</f>
        <v/>
      </c>
      <c r="G247" s="64" t="str">
        <f>IF(C247="","",VLOOKUP(C247,Tabela3[],4,0))</f>
        <v/>
      </c>
      <c r="H247" s="64" t="str">
        <f t="shared" si="11"/>
        <v/>
      </c>
      <c r="I247" s="64" t="str">
        <f>IF(C247="","",'Kalkulator oferty'!$G247/(1+'Kalkulator oferty'!$F247))</f>
        <v/>
      </c>
      <c r="J247" s="64" t="str">
        <f t="shared" si="12"/>
        <v/>
      </c>
      <c r="K247" s="65" t="str">
        <f>IF(C247="","",_xlfn.CONCAT(VLOOKUP(C247,Tabela3[],7,0)))</f>
        <v/>
      </c>
      <c r="L247" s="77"/>
      <c r="M247" s="78"/>
      <c r="P247" s="11"/>
    </row>
    <row r="248" spans="1:16" ht="99.95" customHeight="1" x14ac:dyDescent="0.25">
      <c r="A248" s="61" t="str">
        <f t="shared" si="13"/>
        <v/>
      </c>
      <c r="B248" s="71"/>
      <c r="C248" s="72"/>
      <c r="D248" s="62" t="str">
        <f>IF(C248="","",VLOOKUP(C248,Tabela3[],3,0))</f>
        <v/>
      </c>
      <c r="E248" s="75"/>
      <c r="F248" s="63" t="str">
        <f>IF(C248="","",VLOOKUP(C248,Tabela3[],5,0))</f>
        <v/>
      </c>
      <c r="G248" s="64" t="str">
        <f>IF(C248="","",VLOOKUP(C248,Tabela3[],4,0))</f>
        <v/>
      </c>
      <c r="H248" s="64" t="str">
        <f t="shared" si="11"/>
        <v/>
      </c>
      <c r="I248" s="64" t="str">
        <f>IF(C248="","",'Kalkulator oferty'!$G248/(1+'Kalkulator oferty'!$F248))</f>
        <v/>
      </c>
      <c r="J248" s="64" t="str">
        <f t="shared" si="12"/>
        <v/>
      </c>
      <c r="K248" s="65" t="str">
        <f>IF(C248="","",_xlfn.CONCAT(VLOOKUP(C248,Tabela3[],7,0)))</f>
        <v/>
      </c>
      <c r="L248" s="77"/>
      <c r="M248" s="78"/>
      <c r="P248" s="11"/>
    </row>
    <row r="249" spans="1:16" ht="99.95" customHeight="1" x14ac:dyDescent="0.25">
      <c r="A249" s="61" t="str">
        <f t="shared" si="13"/>
        <v/>
      </c>
      <c r="B249" s="71"/>
      <c r="C249" s="72"/>
      <c r="D249" s="62" t="str">
        <f>IF(C249="","",VLOOKUP(C249,Tabela3[],3,0))</f>
        <v/>
      </c>
      <c r="E249" s="75"/>
      <c r="F249" s="63" t="str">
        <f>IF(C249="","",VLOOKUP(C249,Tabela3[],5,0))</f>
        <v/>
      </c>
      <c r="G249" s="64" t="str">
        <f>IF(C249="","",VLOOKUP(C249,Tabela3[],4,0))</f>
        <v/>
      </c>
      <c r="H249" s="64" t="str">
        <f t="shared" si="11"/>
        <v/>
      </c>
      <c r="I249" s="64" t="str">
        <f>IF(C249="","",'Kalkulator oferty'!$G249/(1+'Kalkulator oferty'!$F249))</f>
        <v/>
      </c>
      <c r="J249" s="64" t="str">
        <f t="shared" si="12"/>
        <v/>
      </c>
      <c r="K249" s="65" t="str">
        <f>IF(C249="","",_xlfn.CONCAT(VLOOKUP(C249,Tabela3[],7,0)))</f>
        <v/>
      </c>
      <c r="L249" s="77"/>
      <c r="M249" s="78"/>
      <c r="P249" s="11"/>
    </row>
    <row r="250" spans="1:16" ht="99.95" customHeight="1" x14ac:dyDescent="0.25">
      <c r="A250" s="61" t="str">
        <f t="shared" si="13"/>
        <v/>
      </c>
      <c r="B250" s="71"/>
      <c r="C250" s="72"/>
      <c r="D250" s="62" t="str">
        <f>IF(C250="","",VLOOKUP(C250,Tabela3[],3,0))</f>
        <v/>
      </c>
      <c r="E250" s="75"/>
      <c r="F250" s="63" t="str">
        <f>IF(C250="","",VLOOKUP(C250,Tabela3[],5,0))</f>
        <v/>
      </c>
      <c r="G250" s="64" t="str">
        <f>IF(C250="","",VLOOKUP(C250,Tabela3[],4,0))</f>
        <v/>
      </c>
      <c r="H250" s="64" t="str">
        <f t="shared" si="11"/>
        <v/>
      </c>
      <c r="I250" s="64" t="str">
        <f>IF(C250="","",'Kalkulator oferty'!$G250/(1+'Kalkulator oferty'!$F250))</f>
        <v/>
      </c>
      <c r="J250" s="64" t="str">
        <f t="shared" si="12"/>
        <v/>
      </c>
      <c r="K250" s="65" t="str">
        <f>IF(C250="","",_xlfn.CONCAT(VLOOKUP(C250,Tabela3[],7,0)))</f>
        <v/>
      </c>
      <c r="L250" s="77"/>
      <c r="M250" s="78"/>
      <c r="P250" s="11"/>
    </row>
    <row r="251" spans="1:16" ht="99.95" customHeight="1" x14ac:dyDescent="0.25">
      <c r="A251" s="61" t="str">
        <f t="shared" si="13"/>
        <v/>
      </c>
      <c r="B251" s="71"/>
      <c r="C251" s="72"/>
      <c r="D251" s="62" t="str">
        <f>IF(C251="","",VLOOKUP(C251,Tabela3[],3,0))</f>
        <v/>
      </c>
      <c r="E251" s="75"/>
      <c r="F251" s="63" t="str">
        <f>IF(C251="","",VLOOKUP(C251,Tabela3[],5,0))</f>
        <v/>
      </c>
      <c r="G251" s="64" t="str">
        <f>IF(C251="","",VLOOKUP(C251,Tabela3[],4,0))</f>
        <v/>
      </c>
      <c r="H251" s="64" t="str">
        <f t="shared" si="11"/>
        <v/>
      </c>
      <c r="I251" s="64" t="str">
        <f>IF(C251="","",'Kalkulator oferty'!$G251/(1+'Kalkulator oferty'!$F251))</f>
        <v/>
      </c>
      <c r="J251" s="64" t="str">
        <f t="shared" si="12"/>
        <v/>
      </c>
      <c r="K251" s="65" t="str">
        <f>IF(C251="","",_xlfn.CONCAT(VLOOKUP(C251,Tabela3[],7,0)))</f>
        <v/>
      </c>
      <c r="L251" s="77"/>
      <c r="M251" s="78"/>
      <c r="P251" s="11"/>
    </row>
    <row r="252" spans="1:16" ht="99.95" customHeight="1" x14ac:dyDescent="0.25">
      <c r="A252" s="61" t="str">
        <f t="shared" si="13"/>
        <v/>
      </c>
      <c r="B252" s="71"/>
      <c r="C252" s="72"/>
      <c r="D252" s="62" t="str">
        <f>IF(C252="","",VLOOKUP(C252,Tabela3[],3,0))</f>
        <v/>
      </c>
      <c r="E252" s="75"/>
      <c r="F252" s="63" t="str">
        <f>IF(C252="","",VLOOKUP(C252,Tabela3[],5,0))</f>
        <v/>
      </c>
      <c r="G252" s="64" t="str">
        <f>IF(C252="","",VLOOKUP(C252,Tabela3[],4,0))</f>
        <v/>
      </c>
      <c r="H252" s="64" t="str">
        <f t="shared" si="11"/>
        <v/>
      </c>
      <c r="I252" s="64" t="str">
        <f>IF(C252="","",'Kalkulator oferty'!$G252/(1+'Kalkulator oferty'!$F252))</f>
        <v/>
      </c>
      <c r="J252" s="64" t="str">
        <f t="shared" si="12"/>
        <v/>
      </c>
      <c r="K252" s="65" t="str">
        <f>IF(C252="","",_xlfn.CONCAT(VLOOKUP(C252,Tabela3[],7,0)))</f>
        <v/>
      </c>
      <c r="L252" s="77"/>
      <c r="M252" s="78"/>
      <c r="P252" s="11"/>
    </row>
    <row r="253" spans="1:16" ht="99.95" customHeight="1" x14ac:dyDescent="0.25">
      <c r="A253" s="61" t="str">
        <f t="shared" si="13"/>
        <v/>
      </c>
      <c r="B253" s="71"/>
      <c r="C253" s="72"/>
      <c r="D253" s="62" t="str">
        <f>IF(C253="","",VLOOKUP(C253,Tabela3[],3,0))</f>
        <v/>
      </c>
      <c r="E253" s="75"/>
      <c r="F253" s="63" t="str">
        <f>IF(C253="","",VLOOKUP(C253,Tabela3[],5,0))</f>
        <v/>
      </c>
      <c r="G253" s="64" t="str">
        <f>IF(C253="","",VLOOKUP(C253,Tabela3[],4,0))</f>
        <v/>
      </c>
      <c r="H253" s="64" t="str">
        <f t="shared" si="11"/>
        <v/>
      </c>
      <c r="I253" s="64" t="str">
        <f>IF(C253="","",'Kalkulator oferty'!$G253/(1+'Kalkulator oferty'!$F253))</f>
        <v/>
      </c>
      <c r="J253" s="64" t="str">
        <f t="shared" si="12"/>
        <v/>
      </c>
      <c r="K253" s="65" t="str">
        <f>IF(C253="","",_xlfn.CONCAT(VLOOKUP(C253,Tabela3[],7,0)))</f>
        <v/>
      </c>
      <c r="L253" s="77"/>
      <c r="M253" s="78"/>
      <c r="P253" s="11"/>
    </row>
    <row r="254" spans="1:16" ht="99.95" customHeight="1" x14ac:dyDescent="0.25">
      <c r="A254" s="61" t="str">
        <f t="shared" si="13"/>
        <v/>
      </c>
      <c r="B254" s="71"/>
      <c r="C254" s="72"/>
      <c r="D254" s="62" t="str">
        <f>IF(C254="","",VLOOKUP(C254,Tabela3[],3,0))</f>
        <v/>
      </c>
      <c r="E254" s="75"/>
      <c r="F254" s="63" t="str">
        <f>IF(C254="","",VLOOKUP(C254,Tabela3[],5,0))</f>
        <v/>
      </c>
      <c r="G254" s="64" t="str">
        <f>IF(C254="","",VLOOKUP(C254,Tabela3[],4,0))</f>
        <v/>
      </c>
      <c r="H254" s="64" t="str">
        <f t="shared" si="11"/>
        <v/>
      </c>
      <c r="I254" s="64" t="str">
        <f>IF(C254="","",'Kalkulator oferty'!$G254/(1+'Kalkulator oferty'!$F254))</f>
        <v/>
      </c>
      <c r="J254" s="64" t="str">
        <f t="shared" si="12"/>
        <v/>
      </c>
      <c r="K254" s="65" t="str">
        <f>IF(C254="","",_xlfn.CONCAT(VLOOKUP(C254,Tabela3[],7,0)))</f>
        <v/>
      </c>
      <c r="L254" s="77"/>
      <c r="M254" s="78"/>
      <c r="P254" s="11"/>
    </row>
    <row r="255" spans="1:16" ht="99.95" customHeight="1" x14ac:dyDescent="0.25">
      <c r="A255" s="61" t="str">
        <f t="shared" si="13"/>
        <v/>
      </c>
      <c r="B255" s="71"/>
      <c r="C255" s="72"/>
      <c r="D255" s="62" t="str">
        <f>IF(C255="","",VLOOKUP(C255,Tabela3[],3,0))</f>
        <v/>
      </c>
      <c r="E255" s="75"/>
      <c r="F255" s="63" t="str">
        <f>IF(C255="","",VLOOKUP(C255,Tabela3[],5,0))</f>
        <v/>
      </c>
      <c r="G255" s="64" t="str">
        <f>IF(C255="","",VLOOKUP(C255,Tabela3[],4,0))</f>
        <v/>
      </c>
      <c r="H255" s="64" t="str">
        <f t="shared" si="11"/>
        <v/>
      </c>
      <c r="I255" s="64" t="str">
        <f>IF(C255="","",'Kalkulator oferty'!$G255/(1+'Kalkulator oferty'!$F255))</f>
        <v/>
      </c>
      <c r="J255" s="64" t="str">
        <f t="shared" si="12"/>
        <v/>
      </c>
      <c r="K255" s="65" t="str">
        <f>IF(C255="","",_xlfn.CONCAT(VLOOKUP(C255,Tabela3[],7,0)))</f>
        <v/>
      </c>
      <c r="L255" s="77"/>
      <c r="M255" s="78"/>
      <c r="P255" s="11"/>
    </row>
    <row r="256" spans="1:16" ht="99.95" customHeight="1" x14ac:dyDescent="0.25">
      <c r="A256" s="61" t="str">
        <f t="shared" si="13"/>
        <v/>
      </c>
      <c r="B256" s="71"/>
      <c r="C256" s="72"/>
      <c r="D256" s="62" t="str">
        <f>IF(C256="","",VLOOKUP(C256,Tabela3[],3,0))</f>
        <v/>
      </c>
      <c r="E256" s="75"/>
      <c r="F256" s="63" t="str">
        <f>IF(C256="","",VLOOKUP(C256,Tabela3[],5,0))</f>
        <v/>
      </c>
      <c r="G256" s="64" t="str">
        <f>IF(C256="","",VLOOKUP(C256,Tabela3[],4,0))</f>
        <v/>
      </c>
      <c r="H256" s="64" t="str">
        <f t="shared" si="11"/>
        <v/>
      </c>
      <c r="I256" s="64" t="str">
        <f>IF(C256="","",'Kalkulator oferty'!$G256/(1+'Kalkulator oferty'!$F256))</f>
        <v/>
      </c>
      <c r="J256" s="64" t="str">
        <f t="shared" si="12"/>
        <v/>
      </c>
      <c r="K256" s="65" t="str">
        <f>IF(C256="","",_xlfn.CONCAT(VLOOKUP(C256,Tabela3[],7,0)))</f>
        <v/>
      </c>
      <c r="L256" s="77"/>
      <c r="M256" s="78"/>
      <c r="P256" s="11"/>
    </row>
    <row r="257" spans="1:16" ht="99.95" customHeight="1" x14ac:dyDescent="0.25">
      <c r="A257" s="61" t="str">
        <f t="shared" si="13"/>
        <v/>
      </c>
      <c r="B257" s="71"/>
      <c r="C257" s="72"/>
      <c r="D257" s="62" t="str">
        <f>IF(C257="","",VLOOKUP(C257,Tabela3[],3,0))</f>
        <v/>
      </c>
      <c r="E257" s="75"/>
      <c r="F257" s="63" t="str">
        <f>IF(C257="","",VLOOKUP(C257,Tabela3[],5,0))</f>
        <v/>
      </c>
      <c r="G257" s="64" t="str">
        <f>IF(C257="","",VLOOKUP(C257,Tabela3[],4,0))</f>
        <v/>
      </c>
      <c r="H257" s="64" t="str">
        <f t="shared" si="11"/>
        <v/>
      </c>
      <c r="I257" s="64" t="str">
        <f>IF(C257="","",'Kalkulator oferty'!$G257/(1+'Kalkulator oferty'!$F257))</f>
        <v/>
      </c>
      <c r="J257" s="64" t="str">
        <f t="shared" si="12"/>
        <v/>
      </c>
      <c r="K257" s="65" t="str">
        <f>IF(C257="","",_xlfn.CONCAT(VLOOKUP(C257,Tabela3[],7,0)))</f>
        <v/>
      </c>
      <c r="L257" s="77"/>
      <c r="M257" s="78"/>
      <c r="P257" s="11"/>
    </row>
    <row r="258" spans="1:16" ht="99.95" customHeight="1" x14ac:dyDescent="0.25">
      <c r="A258" s="61" t="str">
        <f t="shared" si="13"/>
        <v/>
      </c>
      <c r="B258" s="71"/>
      <c r="C258" s="72"/>
      <c r="D258" s="62" t="str">
        <f>IF(C258="","",VLOOKUP(C258,Tabela3[],3,0))</f>
        <v/>
      </c>
      <c r="E258" s="75"/>
      <c r="F258" s="63" t="str">
        <f>IF(C258="","",VLOOKUP(C258,Tabela3[],5,0))</f>
        <v/>
      </c>
      <c r="G258" s="64" t="str">
        <f>IF(C258="","",VLOOKUP(C258,Tabela3[],4,0))</f>
        <v/>
      </c>
      <c r="H258" s="64" t="str">
        <f t="shared" si="11"/>
        <v/>
      </c>
      <c r="I258" s="64" t="str">
        <f>IF(C258="","",'Kalkulator oferty'!$G258/(1+'Kalkulator oferty'!$F258))</f>
        <v/>
      </c>
      <c r="J258" s="64" t="str">
        <f t="shared" si="12"/>
        <v/>
      </c>
      <c r="K258" s="65" t="str">
        <f>IF(C258="","",_xlfn.CONCAT(VLOOKUP(C258,Tabela3[],7,0)))</f>
        <v/>
      </c>
      <c r="L258" s="77"/>
      <c r="M258" s="78"/>
      <c r="P258" s="11"/>
    </row>
    <row r="259" spans="1:16" ht="99.95" customHeight="1" x14ac:dyDescent="0.25">
      <c r="A259" s="61" t="str">
        <f t="shared" si="13"/>
        <v/>
      </c>
      <c r="B259" s="71"/>
      <c r="C259" s="72"/>
      <c r="D259" s="62" t="str">
        <f>IF(C259="","",VLOOKUP(C259,Tabela3[],3,0))</f>
        <v/>
      </c>
      <c r="E259" s="75"/>
      <c r="F259" s="63" t="str">
        <f>IF(C259="","",VLOOKUP(C259,Tabela3[],5,0))</f>
        <v/>
      </c>
      <c r="G259" s="64" t="str">
        <f>IF(C259="","",VLOOKUP(C259,Tabela3[],4,0))</f>
        <v/>
      </c>
      <c r="H259" s="64" t="str">
        <f t="shared" si="11"/>
        <v/>
      </c>
      <c r="I259" s="64" t="str">
        <f>IF(C259="","",'Kalkulator oferty'!$G259/(1+'Kalkulator oferty'!$F259))</f>
        <v/>
      </c>
      <c r="J259" s="64" t="str">
        <f t="shared" si="12"/>
        <v/>
      </c>
      <c r="K259" s="65" t="str">
        <f>IF(C259="","",_xlfn.CONCAT(VLOOKUP(C259,Tabela3[],7,0)))</f>
        <v/>
      </c>
      <c r="L259" s="77"/>
      <c r="M259" s="78"/>
      <c r="P259" s="11"/>
    </row>
    <row r="260" spans="1:16" ht="99.95" customHeight="1" x14ac:dyDescent="0.25">
      <c r="A260" s="61" t="str">
        <f t="shared" si="13"/>
        <v/>
      </c>
      <c r="B260" s="71"/>
      <c r="C260" s="72"/>
      <c r="D260" s="62" t="str">
        <f>IF(C260="","",VLOOKUP(C260,Tabela3[],3,0))</f>
        <v/>
      </c>
      <c r="E260" s="75"/>
      <c r="F260" s="63" t="str">
        <f>IF(C260="","",VLOOKUP(C260,Tabela3[],5,0))</f>
        <v/>
      </c>
      <c r="G260" s="64" t="str">
        <f>IF(C260="","",VLOOKUP(C260,Tabela3[],4,0))</f>
        <v/>
      </c>
      <c r="H260" s="64" t="str">
        <f t="shared" si="11"/>
        <v/>
      </c>
      <c r="I260" s="64" t="str">
        <f>IF(C260="","",'Kalkulator oferty'!$G260/(1+'Kalkulator oferty'!$F260))</f>
        <v/>
      </c>
      <c r="J260" s="64" t="str">
        <f t="shared" si="12"/>
        <v/>
      </c>
      <c r="K260" s="65" t="str">
        <f>IF(C260="","",_xlfn.CONCAT(VLOOKUP(C260,Tabela3[],7,0)))</f>
        <v/>
      </c>
      <c r="L260" s="77"/>
      <c r="M260" s="78"/>
      <c r="P260" s="11"/>
    </row>
    <row r="261" spans="1:16" ht="99.95" customHeight="1" x14ac:dyDescent="0.25">
      <c r="A261" s="61" t="str">
        <f t="shared" si="13"/>
        <v/>
      </c>
      <c r="B261" s="71"/>
      <c r="C261" s="72"/>
      <c r="D261" s="62" t="str">
        <f>IF(C261="","",VLOOKUP(C261,Tabela3[],3,0))</f>
        <v/>
      </c>
      <c r="E261" s="75"/>
      <c r="F261" s="63" t="str">
        <f>IF(C261="","",VLOOKUP(C261,Tabela3[],5,0))</f>
        <v/>
      </c>
      <c r="G261" s="64" t="str">
        <f>IF(C261="","",VLOOKUP(C261,Tabela3[],4,0))</f>
        <v/>
      </c>
      <c r="H261" s="64" t="str">
        <f t="shared" si="11"/>
        <v/>
      </c>
      <c r="I261" s="64" t="str">
        <f>IF(C261="","",'Kalkulator oferty'!$G261/(1+'Kalkulator oferty'!$F261))</f>
        <v/>
      </c>
      <c r="J261" s="64" t="str">
        <f t="shared" si="12"/>
        <v/>
      </c>
      <c r="K261" s="65" t="str">
        <f>IF(C261="","",_xlfn.CONCAT(VLOOKUP(C261,Tabela3[],7,0)))</f>
        <v/>
      </c>
      <c r="L261" s="77"/>
      <c r="M261" s="78"/>
      <c r="P261" s="11"/>
    </row>
    <row r="262" spans="1:16" ht="99.95" customHeight="1" x14ac:dyDescent="0.25">
      <c r="A262" s="61" t="str">
        <f t="shared" si="13"/>
        <v/>
      </c>
      <c r="B262" s="71"/>
      <c r="C262" s="72"/>
      <c r="D262" s="62" t="str">
        <f>IF(C262="","",VLOOKUP(C262,Tabela3[],3,0))</f>
        <v/>
      </c>
      <c r="E262" s="75"/>
      <c r="F262" s="63" t="str">
        <f>IF(C262="","",VLOOKUP(C262,Tabela3[],5,0))</f>
        <v/>
      </c>
      <c r="G262" s="64" t="str">
        <f>IF(C262="","",VLOOKUP(C262,Tabela3[],4,0))</f>
        <v/>
      </c>
      <c r="H262" s="64" t="str">
        <f t="shared" si="11"/>
        <v/>
      </c>
      <c r="I262" s="64" t="str">
        <f>IF(C262="","",'Kalkulator oferty'!$G262/(1+'Kalkulator oferty'!$F262))</f>
        <v/>
      </c>
      <c r="J262" s="64" t="str">
        <f t="shared" si="12"/>
        <v/>
      </c>
      <c r="K262" s="65" t="str">
        <f>IF(C262="","",_xlfn.CONCAT(VLOOKUP(C262,Tabela3[],7,0)))</f>
        <v/>
      </c>
      <c r="L262" s="77"/>
      <c r="M262" s="78"/>
      <c r="P262" s="11"/>
    </row>
    <row r="263" spans="1:16" ht="99.95" customHeight="1" x14ac:dyDescent="0.25">
      <c r="A263" s="61" t="str">
        <f t="shared" si="13"/>
        <v/>
      </c>
      <c r="B263" s="71"/>
      <c r="C263" s="72"/>
      <c r="D263" s="62" t="str">
        <f>IF(C263="","",VLOOKUP(C263,Tabela3[],3,0))</f>
        <v/>
      </c>
      <c r="E263" s="75"/>
      <c r="F263" s="63" t="str">
        <f>IF(C263="","",VLOOKUP(C263,Tabela3[],5,0))</f>
        <v/>
      </c>
      <c r="G263" s="64" t="str">
        <f>IF(C263="","",VLOOKUP(C263,Tabela3[],4,0))</f>
        <v/>
      </c>
      <c r="H263" s="64" t="str">
        <f t="shared" si="11"/>
        <v/>
      </c>
      <c r="I263" s="64" t="str">
        <f>IF(C263="","",'Kalkulator oferty'!$G263/(1+'Kalkulator oferty'!$F263))</f>
        <v/>
      </c>
      <c r="J263" s="64" t="str">
        <f t="shared" si="12"/>
        <v/>
      </c>
      <c r="K263" s="65" t="str">
        <f>IF(C263="","",_xlfn.CONCAT(VLOOKUP(C263,Tabela3[],7,0)))</f>
        <v/>
      </c>
      <c r="L263" s="77"/>
      <c r="M263" s="78"/>
      <c r="P263" s="11"/>
    </row>
    <row r="264" spans="1:16" ht="99.95" customHeight="1" x14ac:dyDescent="0.25">
      <c r="A264" s="61" t="str">
        <f t="shared" si="13"/>
        <v/>
      </c>
      <c r="B264" s="71"/>
      <c r="C264" s="72"/>
      <c r="D264" s="62" t="str">
        <f>IF(C264="","",VLOOKUP(C264,Tabela3[],3,0))</f>
        <v/>
      </c>
      <c r="E264" s="75"/>
      <c r="F264" s="63" t="str">
        <f>IF(C264="","",VLOOKUP(C264,Tabela3[],5,0))</f>
        <v/>
      </c>
      <c r="G264" s="64" t="str">
        <f>IF(C264="","",VLOOKUP(C264,Tabela3[],4,0))</f>
        <v/>
      </c>
      <c r="H264" s="64" t="str">
        <f t="shared" si="11"/>
        <v/>
      </c>
      <c r="I264" s="64" t="str">
        <f>IF(C264="","",'Kalkulator oferty'!$G264/(1+'Kalkulator oferty'!$F264))</f>
        <v/>
      </c>
      <c r="J264" s="64" t="str">
        <f t="shared" si="12"/>
        <v/>
      </c>
      <c r="K264" s="65" t="str">
        <f>IF(C264="","",_xlfn.CONCAT(VLOOKUP(C264,Tabela3[],7,0)))</f>
        <v/>
      </c>
      <c r="L264" s="77"/>
      <c r="M264" s="78"/>
      <c r="P264" s="11"/>
    </row>
    <row r="265" spans="1:16" ht="99.95" customHeight="1" x14ac:dyDescent="0.25">
      <c r="A265" s="61" t="str">
        <f t="shared" si="13"/>
        <v/>
      </c>
      <c r="B265" s="71"/>
      <c r="C265" s="72"/>
      <c r="D265" s="62" t="str">
        <f>IF(C265="","",VLOOKUP(C265,Tabela3[],3,0))</f>
        <v/>
      </c>
      <c r="E265" s="75"/>
      <c r="F265" s="63" t="str">
        <f>IF(C265="","",VLOOKUP(C265,Tabela3[],5,0))</f>
        <v/>
      </c>
      <c r="G265" s="64" t="str">
        <f>IF(C265="","",VLOOKUP(C265,Tabela3[],4,0))</f>
        <v/>
      </c>
      <c r="H265" s="64" t="str">
        <f t="shared" si="11"/>
        <v/>
      </c>
      <c r="I265" s="64" t="str">
        <f>IF(C265="","",'Kalkulator oferty'!$G265/(1+'Kalkulator oferty'!$F265))</f>
        <v/>
      </c>
      <c r="J265" s="64" t="str">
        <f t="shared" si="12"/>
        <v/>
      </c>
      <c r="K265" s="65" t="str">
        <f>IF(C265="","",_xlfn.CONCAT(VLOOKUP(C265,Tabela3[],7,0)))</f>
        <v/>
      </c>
      <c r="L265" s="77"/>
      <c r="M265" s="78"/>
      <c r="P265" s="11"/>
    </row>
    <row r="266" spans="1:16" ht="99.95" customHeight="1" x14ac:dyDescent="0.25">
      <c r="A266" s="61" t="str">
        <f t="shared" si="13"/>
        <v/>
      </c>
      <c r="B266" s="71"/>
      <c r="C266" s="72"/>
      <c r="D266" s="62" t="str">
        <f>IF(C266="","",VLOOKUP(C266,Tabela3[],3,0))</f>
        <v/>
      </c>
      <c r="E266" s="75"/>
      <c r="F266" s="63" t="str">
        <f>IF(C266="","",VLOOKUP(C266,Tabela3[],5,0))</f>
        <v/>
      </c>
      <c r="G266" s="64" t="str">
        <f>IF(C266="","",VLOOKUP(C266,Tabela3[],4,0))</f>
        <v/>
      </c>
      <c r="H266" s="64" t="str">
        <f t="shared" si="11"/>
        <v/>
      </c>
      <c r="I266" s="64" t="str">
        <f>IF(C266="","",'Kalkulator oferty'!$G266/(1+'Kalkulator oferty'!$F266))</f>
        <v/>
      </c>
      <c r="J266" s="64" t="str">
        <f t="shared" si="12"/>
        <v/>
      </c>
      <c r="K266" s="65" t="str">
        <f>IF(C266="","",_xlfn.CONCAT(VLOOKUP(C266,Tabela3[],7,0)))</f>
        <v/>
      </c>
      <c r="L266" s="77"/>
      <c r="M266" s="78"/>
      <c r="P266" s="11"/>
    </row>
    <row r="267" spans="1:16" ht="99.95" customHeight="1" x14ac:dyDescent="0.25">
      <c r="A267" s="61" t="str">
        <f t="shared" si="13"/>
        <v/>
      </c>
      <c r="B267" s="71"/>
      <c r="C267" s="72"/>
      <c r="D267" s="62" t="str">
        <f>IF(C267="","",VLOOKUP(C267,Tabela3[],3,0))</f>
        <v/>
      </c>
      <c r="E267" s="75"/>
      <c r="F267" s="63" t="str">
        <f>IF(C267="","",VLOOKUP(C267,Tabela3[],5,0))</f>
        <v/>
      </c>
      <c r="G267" s="64" t="str">
        <f>IF(C267="","",VLOOKUP(C267,Tabela3[],4,0))</f>
        <v/>
      </c>
      <c r="H267" s="64" t="str">
        <f t="shared" si="11"/>
        <v/>
      </c>
      <c r="I267" s="64" t="str">
        <f>IF(C267="","",'Kalkulator oferty'!$G267/(1+'Kalkulator oferty'!$F267))</f>
        <v/>
      </c>
      <c r="J267" s="64" t="str">
        <f t="shared" si="12"/>
        <v/>
      </c>
      <c r="K267" s="65" t="str">
        <f>IF(C267="","",_xlfn.CONCAT(VLOOKUP(C267,Tabela3[],7,0)))</f>
        <v/>
      </c>
      <c r="L267" s="77"/>
      <c r="M267" s="78"/>
      <c r="P267" s="11"/>
    </row>
    <row r="268" spans="1:16" ht="99.95" customHeight="1" x14ac:dyDescent="0.25">
      <c r="A268" s="61" t="str">
        <f t="shared" si="13"/>
        <v/>
      </c>
      <c r="B268" s="71"/>
      <c r="C268" s="72"/>
      <c r="D268" s="62" t="str">
        <f>IF(C268="","",VLOOKUP(C268,Tabela3[],3,0))</f>
        <v/>
      </c>
      <c r="E268" s="75"/>
      <c r="F268" s="63" t="str">
        <f>IF(C268="","",VLOOKUP(C268,Tabela3[],5,0))</f>
        <v/>
      </c>
      <c r="G268" s="64" t="str">
        <f>IF(C268="","",VLOOKUP(C268,Tabela3[],4,0))</f>
        <v/>
      </c>
      <c r="H268" s="64" t="str">
        <f t="shared" ref="H268:H304" si="14">IF(C268="","",PRODUCT(E268*G268))</f>
        <v/>
      </c>
      <c r="I268" s="64" t="str">
        <f>IF(C268="","",'Kalkulator oferty'!$G268/(1+'Kalkulator oferty'!$F268))</f>
        <v/>
      </c>
      <c r="J268" s="64" t="str">
        <f t="shared" ref="J268:J304" si="15">IF(C268="","",PRODUCT(E268*I268))</f>
        <v/>
      </c>
      <c r="K268" s="65" t="str">
        <f>IF(C268="","",_xlfn.CONCAT(VLOOKUP(C268,Tabela3[],7,0)))</f>
        <v/>
      </c>
      <c r="L268" s="77"/>
      <c r="M268" s="78"/>
      <c r="P268" s="11"/>
    </row>
    <row r="269" spans="1:16" ht="99.95" customHeight="1" x14ac:dyDescent="0.25">
      <c r="A269" s="61" t="str">
        <f t="shared" ref="A269:A304" si="16">IF(C269="","",A268+1)</f>
        <v/>
      </c>
      <c r="B269" s="71"/>
      <c r="C269" s="72"/>
      <c r="D269" s="62" t="str">
        <f>IF(C269="","",VLOOKUP(C269,Tabela3[],3,0))</f>
        <v/>
      </c>
      <c r="E269" s="75"/>
      <c r="F269" s="63" t="str">
        <f>IF(C269="","",VLOOKUP(C269,Tabela3[],5,0))</f>
        <v/>
      </c>
      <c r="G269" s="64" t="str">
        <f>IF(C269="","",VLOOKUP(C269,Tabela3[],4,0))</f>
        <v/>
      </c>
      <c r="H269" s="64" t="str">
        <f t="shared" si="14"/>
        <v/>
      </c>
      <c r="I269" s="64" t="str">
        <f>IF(C269="","",'Kalkulator oferty'!$G269/(1+'Kalkulator oferty'!$F269))</f>
        <v/>
      </c>
      <c r="J269" s="64" t="str">
        <f t="shared" si="15"/>
        <v/>
      </c>
      <c r="K269" s="65" t="str">
        <f>IF(C269="","",_xlfn.CONCAT(VLOOKUP(C269,Tabela3[],7,0)))</f>
        <v/>
      </c>
      <c r="L269" s="77"/>
      <c r="M269" s="78"/>
      <c r="P269" s="11"/>
    </row>
    <row r="270" spans="1:16" ht="99.95" customHeight="1" x14ac:dyDescent="0.25">
      <c r="A270" s="61" t="str">
        <f t="shared" si="16"/>
        <v/>
      </c>
      <c r="B270" s="71"/>
      <c r="C270" s="72"/>
      <c r="D270" s="62" t="str">
        <f>IF(C270="","",VLOOKUP(C270,Tabela3[],3,0))</f>
        <v/>
      </c>
      <c r="E270" s="75"/>
      <c r="F270" s="63" t="str">
        <f>IF(C270="","",VLOOKUP(C270,Tabela3[],5,0))</f>
        <v/>
      </c>
      <c r="G270" s="64" t="str">
        <f>IF(C270="","",VLOOKUP(C270,Tabela3[],4,0))</f>
        <v/>
      </c>
      <c r="H270" s="64" t="str">
        <f t="shared" si="14"/>
        <v/>
      </c>
      <c r="I270" s="64" t="str">
        <f>IF(C270="","",'Kalkulator oferty'!$G270/(1+'Kalkulator oferty'!$F270))</f>
        <v/>
      </c>
      <c r="J270" s="64" t="str">
        <f t="shared" si="15"/>
        <v/>
      </c>
      <c r="K270" s="65" t="str">
        <f>IF(C270="","",_xlfn.CONCAT(VLOOKUP(C270,Tabela3[],7,0)))</f>
        <v/>
      </c>
      <c r="L270" s="77"/>
      <c r="M270" s="78"/>
      <c r="P270" s="11"/>
    </row>
    <row r="271" spans="1:16" ht="99.95" customHeight="1" x14ac:dyDescent="0.25">
      <c r="A271" s="61" t="str">
        <f t="shared" si="16"/>
        <v/>
      </c>
      <c r="B271" s="71"/>
      <c r="C271" s="72"/>
      <c r="D271" s="62" t="str">
        <f>IF(C271="","",VLOOKUP(C271,Tabela3[],3,0))</f>
        <v/>
      </c>
      <c r="E271" s="75"/>
      <c r="F271" s="63" t="str">
        <f>IF(C271="","",VLOOKUP(C271,Tabela3[],5,0))</f>
        <v/>
      </c>
      <c r="G271" s="64" t="str">
        <f>IF(C271="","",VLOOKUP(C271,Tabela3[],4,0))</f>
        <v/>
      </c>
      <c r="H271" s="64" t="str">
        <f t="shared" si="14"/>
        <v/>
      </c>
      <c r="I271" s="64" t="str">
        <f>IF(C271="","",'Kalkulator oferty'!$G271/(1+'Kalkulator oferty'!$F271))</f>
        <v/>
      </c>
      <c r="J271" s="64" t="str">
        <f t="shared" si="15"/>
        <v/>
      </c>
      <c r="K271" s="65" t="str">
        <f>IF(C271="","",_xlfn.CONCAT(VLOOKUP(C271,Tabela3[],7,0)))</f>
        <v/>
      </c>
      <c r="L271" s="77"/>
      <c r="M271" s="78"/>
      <c r="P271" s="11"/>
    </row>
    <row r="272" spans="1:16" ht="99.95" customHeight="1" x14ac:dyDescent="0.25">
      <c r="A272" s="61" t="str">
        <f t="shared" si="16"/>
        <v/>
      </c>
      <c r="B272" s="71"/>
      <c r="C272" s="72"/>
      <c r="D272" s="62" t="str">
        <f>IF(C272="","",VLOOKUP(C272,Tabela3[],3,0))</f>
        <v/>
      </c>
      <c r="E272" s="75"/>
      <c r="F272" s="63" t="str">
        <f>IF(C272="","",VLOOKUP(C272,Tabela3[],5,0))</f>
        <v/>
      </c>
      <c r="G272" s="64" t="str">
        <f>IF(C272="","",VLOOKUP(C272,Tabela3[],4,0))</f>
        <v/>
      </c>
      <c r="H272" s="64" t="str">
        <f t="shared" si="14"/>
        <v/>
      </c>
      <c r="I272" s="64" t="str">
        <f>IF(C272="","",'Kalkulator oferty'!$G272/(1+'Kalkulator oferty'!$F272))</f>
        <v/>
      </c>
      <c r="J272" s="64" t="str">
        <f t="shared" si="15"/>
        <v/>
      </c>
      <c r="K272" s="65" t="str">
        <f>IF(C272="","",_xlfn.CONCAT(VLOOKUP(C272,Tabela3[],7,0)))</f>
        <v/>
      </c>
      <c r="L272" s="77"/>
      <c r="M272" s="78"/>
      <c r="P272" s="11"/>
    </row>
    <row r="273" spans="1:16" ht="99.95" customHeight="1" x14ac:dyDescent="0.25">
      <c r="A273" s="61" t="str">
        <f t="shared" si="16"/>
        <v/>
      </c>
      <c r="B273" s="71"/>
      <c r="C273" s="72"/>
      <c r="D273" s="62" t="str">
        <f>IF(C273="","",VLOOKUP(C273,Tabela3[],3,0))</f>
        <v/>
      </c>
      <c r="E273" s="75"/>
      <c r="F273" s="63" t="str">
        <f>IF(C273="","",VLOOKUP(C273,Tabela3[],5,0))</f>
        <v/>
      </c>
      <c r="G273" s="64" t="str">
        <f>IF(C273="","",VLOOKUP(C273,Tabela3[],4,0))</f>
        <v/>
      </c>
      <c r="H273" s="64" t="str">
        <f t="shared" si="14"/>
        <v/>
      </c>
      <c r="I273" s="64" t="str">
        <f>IF(C273="","",'Kalkulator oferty'!$G273/(1+'Kalkulator oferty'!$F273))</f>
        <v/>
      </c>
      <c r="J273" s="64" t="str">
        <f t="shared" si="15"/>
        <v/>
      </c>
      <c r="K273" s="65" t="str">
        <f>IF(C273="","",_xlfn.CONCAT(VLOOKUP(C273,Tabela3[],7,0)))</f>
        <v/>
      </c>
      <c r="L273" s="77"/>
      <c r="M273" s="78"/>
      <c r="P273" s="11"/>
    </row>
    <row r="274" spans="1:16" ht="99.95" customHeight="1" x14ac:dyDescent="0.25">
      <c r="A274" s="61" t="str">
        <f t="shared" si="16"/>
        <v/>
      </c>
      <c r="B274" s="71"/>
      <c r="C274" s="72"/>
      <c r="D274" s="62" t="str">
        <f>IF(C274="","",VLOOKUP(C274,Tabela3[],3,0))</f>
        <v/>
      </c>
      <c r="E274" s="75"/>
      <c r="F274" s="63" t="str">
        <f>IF(C274="","",VLOOKUP(C274,Tabela3[],5,0))</f>
        <v/>
      </c>
      <c r="G274" s="64" t="str">
        <f>IF(C274="","",VLOOKUP(C274,Tabela3[],4,0))</f>
        <v/>
      </c>
      <c r="H274" s="64" t="str">
        <f t="shared" si="14"/>
        <v/>
      </c>
      <c r="I274" s="64" t="str">
        <f>IF(C274="","",'Kalkulator oferty'!$G274/(1+'Kalkulator oferty'!$F274))</f>
        <v/>
      </c>
      <c r="J274" s="64" t="str">
        <f t="shared" si="15"/>
        <v/>
      </c>
      <c r="K274" s="65" t="str">
        <f>IF(C274="","",_xlfn.CONCAT(VLOOKUP(C274,Tabela3[],7,0)))</f>
        <v/>
      </c>
      <c r="L274" s="77"/>
      <c r="M274" s="78"/>
      <c r="P274" s="11"/>
    </row>
    <row r="275" spans="1:16" ht="99.95" customHeight="1" x14ac:dyDescent="0.25">
      <c r="A275" s="61" t="str">
        <f t="shared" si="16"/>
        <v/>
      </c>
      <c r="B275" s="71"/>
      <c r="C275" s="72"/>
      <c r="D275" s="62" t="str">
        <f>IF(C275="","",VLOOKUP(C275,Tabela3[],3,0))</f>
        <v/>
      </c>
      <c r="E275" s="75"/>
      <c r="F275" s="63" t="str">
        <f>IF(C275="","",VLOOKUP(C275,Tabela3[],5,0))</f>
        <v/>
      </c>
      <c r="G275" s="64" t="str">
        <f>IF(C275="","",VLOOKUP(C275,Tabela3[],4,0))</f>
        <v/>
      </c>
      <c r="H275" s="64" t="str">
        <f t="shared" si="14"/>
        <v/>
      </c>
      <c r="I275" s="64" t="str">
        <f>IF(C275="","",'Kalkulator oferty'!$G275/(1+'Kalkulator oferty'!$F275))</f>
        <v/>
      </c>
      <c r="J275" s="64" t="str">
        <f t="shared" si="15"/>
        <v/>
      </c>
      <c r="K275" s="65" t="str">
        <f>IF(C275="","",_xlfn.CONCAT(VLOOKUP(C275,Tabela3[],7,0)))</f>
        <v/>
      </c>
      <c r="L275" s="77"/>
      <c r="M275" s="78"/>
      <c r="P275" s="11"/>
    </row>
    <row r="276" spans="1:16" ht="99.95" customHeight="1" x14ac:dyDescent="0.25">
      <c r="A276" s="61" t="str">
        <f t="shared" si="16"/>
        <v/>
      </c>
      <c r="B276" s="71"/>
      <c r="C276" s="72"/>
      <c r="D276" s="62" t="str">
        <f>IF(C276="","",VLOOKUP(C276,Tabela3[],3,0))</f>
        <v/>
      </c>
      <c r="E276" s="75"/>
      <c r="F276" s="63" t="str">
        <f>IF(C276="","",VLOOKUP(C276,Tabela3[],5,0))</f>
        <v/>
      </c>
      <c r="G276" s="64" t="str">
        <f>IF(C276="","",VLOOKUP(C276,Tabela3[],4,0))</f>
        <v/>
      </c>
      <c r="H276" s="64" t="str">
        <f t="shared" si="14"/>
        <v/>
      </c>
      <c r="I276" s="64" t="str">
        <f>IF(C276="","",'Kalkulator oferty'!$G276/(1+'Kalkulator oferty'!$F276))</f>
        <v/>
      </c>
      <c r="J276" s="64" t="str">
        <f t="shared" si="15"/>
        <v/>
      </c>
      <c r="K276" s="65" t="str">
        <f>IF(C276="","",_xlfn.CONCAT(VLOOKUP(C276,Tabela3[],7,0)))</f>
        <v/>
      </c>
      <c r="L276" s="77"/>
      <c r="M276" s="78"/>
      <c r="P276" s="11"/>
    </row>
    <row r="277" spans="1:16" ht="99.95" customHeight="1" x14ac:dyDescent="0.25">
      <c r="A277" s="61" t="str">
        <f t="shared" si="16"/>
        <v/>
      </c>
      <c r="B277" s="71"/>
      <c r="C277" s="72"/>
      <c r="D277" s="62" t="str">
        <f>IF(C277="","",VLOOKUP(C277,Tabela3[],3,0))</f>
        <v/>
      </c>
      <c r="E277" s="75"/>
      <c r="F277" s="63" t="str">
        <f>IF(C277="","",VLOOKUP(C277,Tabela3[],5,0))</f>
        <v/>
      </c>
      <c r="G277" s="64" t="str">
        <f>IF(C277="","",VLOOKUP(C277,Tabela3[],4,0))</f>
        <v/>
      </c>
      <c r="H277" s="64" t="str">
        <f t="shared" si="14"/>
        <v/>
      </c>
      <c r="I277" s="64" t="str">
        <f>IF(C277="","",'Kalkulator oferty'!$G277/(1+'Kalkulator oferty'!$F277))</f>
        <v/>
      </c>
      <c r="J277" s="64" t="str">
        <f t="shared" si="15"/>
        <v/>
      </c>
      <c r="K277" s="65" t="str">
        <f>IF(C277="","",_xlfn.CONCAT(VLOOKUP(C277,Tabela3[],7,0)))</f>
        <v/>
      </c>
      <c r="L277" s="77"/>
      <c r="M277" s="78"/>
      <c r="P277" s="11"/>
    </row>
    <row r="278" spans="1:16" ht="99.95" customHeight="1" x14ac:dyDescent="0.25">
      <c r="A278" s="61" t="str">
        <f t="shared" si="16"/>
        <v/>
      </c>
      <c r="B278" s="71"/>
      <c r="C278" s="72"/>
      <c r="D278" s="62" t="str">
        <f>IF(C278="","",VLOOKUP(C278,Tabela3[],3,0))</f>
        <v/>
      </c>
      <c r="E278" s="75"/>
      <c r="F278" s="63" t="str">
        <f>IF(C278="","",VLOOKUP(C278,Tabela3[],5,0))</f>
        <v/>
      </c>
      <c r="G278" s="64" t="str">
        <f>IF(C278="","",VLOOKUP(C278,Tabela3[],4,0))</f>
        <v/>
      </c>
      <c r="H278" s="64" t="str">
        <f t="shared" si="14"/>
        <v/>
      </c>
      <c r="I278" s="64" t="str">
        <f>IF(C278="","",'Kalkulator oferty'!$G278/(1+'Kalkulator oferty'!$F278))</f>
        <v/>
      </c>
      <c r="J278" s="64" t="str">
        <f t="shared" si="15"/>
        <v/>
      </c>
      <c r="K278" s="65" t="str">
        <f>IF(C278="","",_xlfn.CONCAT(VLOOKUP(C278,Tabela3[],7,0)))</f>
        <v/>
      </c>
      <c r="L278" s="77"/>
      <c r="M278" s="78"/>
      <c r="P278" s="11"/>
    </row>
    <row r="279" spans="1:16" ht="99.95" customHeight="1" x14ac:dyDescent="0.25">
      <c r="A279" s="61" t="str">
        <f t="shared" si="16"/>
        <v/>
      </c>
      <c r="B279" s="71"/>
      <c r="C279" s="72"/>
      <c r="D279" s="62" t="str">
        <f>IF(C279="","",VLOOKUP(C279,Tabela3[],3,0))</f>
        <v/>
      </c>
      <c r="E279" s="75"/>
      <c r="F279" s="63" t="str">
        <f>IF(C279="","",VLOOKUP(C279,Tabela3[],5,0))</f>
        <v/>
      </c>
      <c r="G279" s="64" t="str">
        <f>IF(C279="","",VLOOKUP(C279,Tabela3[],4,0))</f>
        <v/>
      </c>
      <c r="H279" s="64" t="str">
        <f t="shared" si="14"/>
        <v/>
      </c>
      <c r="I279" s="64" t="str">
        <f>IF(C279="","",'Kalkulator oferty'!$G279/(1+'Kalkulator oferty'!$F279))</f>
        <v/>
      </c>
      <c r="J279" s="64" t="str">
        <f t="shared" si="15"/>
        <v/>
      </c>
      <c r="K279" s="65" t="str">
        <f>IF(C279="","",_xlfn.CONCAT(VLOOKUP(C279,Tabela3[],7,0)))</f>
        <v/>
      </c>
      <c r="L279" s="77"/>
      <c r="M279" s="78"/>
      <c r="P279" s="11"/>
    </row>
    <row r="280" spans="1:16" ht="99.95" customHeight="1" x14ac:dyDescent="0.25">
      <c r="A280" s="61" t="str">
        <f t="shared" si="16"/>
        <v/>
      </c>
      <c r="B280" s="71"/>
      <c r="C280" s="72"/>
      <c r="D280" s="62" t="str">
        <f>IF(C280="","",VLOOKUP(C280,Tabela3[],3,0))</f>
        <v/>
      </c>
      <c r="E280" s="75"/>
      <c r="F280" s="63" t="str">
        <f>IF(C280="","",VLOOKUP(C280,Tabela3[],5,0))</f>
        <v/>
      </c>
      <c r="G280" s="64" t="str">
        <f>IF(C280="","",VLOOKUP(C280,Tabela3[],4,0))</f>
        <v/>
      </c>
      <c r="H280" s="64" t="str">
        <f t="shared" si="14"/>
        <v/>
      </c>
      <c r="I280" s="64" t="str">
        <f>IF(C280="","",'Kalkulator oferty'!$G280/(1+'Kalkulator oferty'!$F280))</f>
        <v/>
      </c>
      <c r="J280" s="64" t="str">
        <f t="shared" si="15"/>
        <v/>
      </c>
      <c r="K280" s="65" t="str">
        <f>IF(C280="","",_xlfn.CONCAT(VLOOKUP(C280,Tabela3[],7,0)))</f>
        <v/>
      </c>
      <c r="L280" s="77"/>
      <c r="M280" s="78"/>
      <c r="P280" s="11"/>
    </row>
    <row r="281" spans="1:16" ht="99.95" customHeight="1" x14ac:dyDescent="0.25">
      <c r="A281" s="61" t="str">
        <f t="shared" si="16"/>
        <v/>
      </c>
      <c r="B281" s="71"/>
      <c r="C281" s="72"/>
      <c r="D281" s="62" t="str">
        <f>IF(C281="","",VLOOKUP(C281,Tabela3[],3,0))</f>
        <v/>
      </c>
      <c r="E281" s="75"/>
      <c r="F281" s="63" t="str">
        <f>IF(C281="","",VLOOKUP(C281,Tabela3[],5,0))</f>
        <v/>
      </c>
      <c r="G281" s="64" t="str">
        <f>IF(C281="","",VLOOKUP(C281,Tabela3[],4,0))</f>
        <v/>
      </c>
      <c r="H281" s="64" t="str">
        <f t="shared" si="14"/>
        <v/>
      </c>
      <c r="I281" s="64" t="str">
        <f>IF(C281="","",'Kalkulator oferty'!$G281/(1+'Kalkulator oferty'!$F281))</f>
        <v/>
      </c>
      <c r="J281" s="64" t="str">
        <f t="shared" si="15"/>
        <v/>
      </c>
      <c r="K281" s="65" t="str">
        <f>IF(C281="","",_xlfn.CONCAT(VLOOKUP(C281,Tabela3[],7,0)))</f>
        <v/>
      </c>
      <c r="L281" s="77"/>
      <c r="M281" s="78"/>
      <c r="P281" s="11"/>
    </row>
    <row r="282" spans="1:16" ht="99.95" customHeight="1" x14ac:dyDescent="0.25">
      <c r="A282" s="61" t="str">
        <f t="shared" si="16"/>
        <v/>
      </c>
      <c r="B282" s="71"/>
      <c r="C282" s="72"/>
      <c r="D282" s="62" t="str">
        <f>IF(C282="","",VLOOKUP(C282,Tabela3[],3,0))</f>
        <v/>
      </c>
      <c r="E282" s="75"/>
      <c r="F282" s="63" t="str">
        <f>IF(C282="","",VLOOKUP(C282,Tabela3[],5,0))</f>
        <v/>
      </c>
      <c r="G282" s="64" t="str">
        <f>IF(C282="","",VLOOKUP(C282,Tabela3[],4,0))</f>
        <v/>
      </c>
      <c r="H282" s="64" t="str">
        <f t="shared" si="14"/>
        <v/>
      </c>
      <c r="I282" s="64" t="str">
        <f>IF(C282="","",'Kalkulator oferty'!$G282/(1+'Kalkulator oferty'!$F282))</f>
        <v/>
      </c>
      <c r="J282" s="64" t="str">
        <f t="shared" si="15"/>
        <v/>
      </c>
      <c r="K282" s="65" t="str">
        <f>IF(C282="","",_xlfn.CONCAT(VLOOKUP(C282,Tabela3[],7,0)))</f>
        <v/>
      </c>
      <c r="L282" s="77"/>
      <c r="M282" s="78"/>
      <c r="P282" s="11"/>
    </row>
    <row r="283" spans="1:16" ht="99.95" customHeight="1" x14ac:dyDescent="0.25">
      <c r="A283" s="61" t="str">
        <f t="shared" si="16"/>
        <v/>
      </c>
      <c r="B283" s="71"/>
      <c r="C283" s="72"/>
      <c r="D283" s="62" t="str">
        <f>IF(C283="","",VLOOKUP(C283,Tabela3[],3,0))</f>
        <v/>
      </c>
      <c r="E283" s="75"/>
      <c r="F283" s="63" t="str">
        <f>IF(C283="","",VLOOKUP(C283,Tabela3[],5,0))</f>
        <v/>
      </c>
      <c r="G283" s="64" t="str">
        <f>IF(C283="","",VLOOKUP(C283,Tabela3[],4,0))</f>
        <v/>
      </c>
      <c r="H283" s="64" t="str">
        <f t="shared" si="14"/>
        <v/>
      </c>
      <c r="I283" s="64" t="str">
        <f>IF(C283="","",'Kalkulator oferty'!$G283/(1+'Kalkulator oferty'!$F283))</f>
        <v/>
      </c>
      <c r="J283" s="64" t="str">
        <f t="shared" si="15"/>
        <v/>
      </c>
      <c r="K283" s="65" t="str">
        <f>IF(C283="","",_xlfn.CONCAT(VLOOKUP(C283,Tabela3[],7,0)))</f>
        <v/>
      </c>
      <c r="L283" s="77"/>
      <c r="M283" s="78"/>
      <c r="P283" s="11"/>
    </row>
    <row r="284" spans="1:16" ht="99.95" customHeight="1" x14ac:dyDescent="0.25">
      <c r="A284" s="61" t="str">
        <f t="shared" si="16"/>
        <v/>
      </c>
      <c r="B284" s="71"/>
      <c r="C284" s="72"/>
      <c r="D284" s="62" t="str">
        <f>IF(C284="","",VLOOKUP(C284,Tabela3[],3,0))</f>
        <v/>
      </c>
      <c r="E284" s="75"/>
      <c r="F284" s="63" t="str">
        <f>IF(C284="","",VLOOKUP(C284,Tabela3[],5,0))</f>
        <v/>
      </c>
      <c r="G284" s="64" t="str">
        <f>IF(C284="","",VLOOKUP(C284,Tabela3[],4,0))</f>
        <v/>
      </c>
      <c r="H284" s="64" t="str">
        <f t="shared" si="14"/>
        <v/>
      </c>
      <c r="I284" s="64" t="str">
        <f>IF(C284="","",'Kalkulator oferty'!$G284/(1+'Kalkulator oferty'!$F284))</f>
        <v/>
      </c>
      <c r="J284" s="64" t="str">
        <f t="shared" si="15"/>
        <v/>
      </c>
      <c r="K284" s="65" t="str">
        <f>IF(C284="","",_xlfn.CONCAT(VLOOKUP(C284,Tabela3[],7,0)))</f>
        <v/>
      </c>
      <c r="L284" s="77"/>
      <c r="M284" s="78"/>
      <c r="P284" s="11"/>
    </row>
    <row r="285" spans="1:16" ht="99.95" customHeight="1" x14ac:dyDescent="0.25">
      <c r="A285" s="61" t="str">
        <f t="shared" si="16"/>
        <v/>
      </c>
      <c r="B285" s="71"/>
      <c r="C285" s="72"/>
      <c r="D285" s="62" t="str">
        <f>IF(C285="","",VLOOKUP(C285,Tabela3[],3,0))</f>
        <v/>
      </c>
      <c r="E285" s="75"/>
      <c r="F285" s="63" t="str">
        <f>IF(C285="","",VLOOKUP(C285,Tabela3[],5,0))</f>
        <v/>
      </c>
      <c r="G285" s="64" t="str">
        <f>IF(C285="","",VLOOKUP(C285,Tabela3[],4,0))</f>
        <v/>
      </c>
      <c r="H285" s="64" t="str">
        <f t="shared" si="14"/>
        <v/>
      </c>
      <c r="I285" s="64" t="str">
        <f>IF(C285="","",'Kalkulator oferty'!$G285/(1+'Kalkulator oferty'!$F285))</f>
        <v/>
      </c>
      <c r="J285" s="64" t="str">
        <f t="shared" si="15"/>
        <v/>
      </c>
      <c r="K285" s="65" t="str">
        <f>IF(C285="","",_xlfn.CONCAT(VLOOKUP(C285,Tabela3[],7,0)))</f>
        <v/>
      </c>
      <c r="L285" s="77"/>
      <c r="M285" s="78"/>
      <c r="P285" s="11"/>
    </row>
    <row r="286" spans="1:16" ht="99.95" customHeight="1" x14ac:dyDescent="0.25">
      <c r="A286" s="61" t="str">
        <f t="shared" si="16"/>
        <v/>
      </c>
      <c r="B286" s="71"/>
      <c r="C286" s="72"/>
      <c r="D286" s="62" t="str">
        <f>IF(C286="","",VLOOKUP(C286,Tabela3[],3,0))</f>
        <v/>
      </c>
      <c r="E286" s="75"/>
      <c r="F286" s="63" t="str">
        <f>IF(C286="","",VLOOKUP(C286,Tabela3[],5,0))</f>
        <v/>
      </c>
      <c r="G286" s="64" t="str">
        <f>IF(C286="","",VLOOKUP(C286,Tabela3[],4,0))</f>
        <v/>
      </c>
      <c r="H286" s="64" t="str">
        <f t="shared" si="14"/>
        <v/>
      </c>
      <c r="I286" s="64" t="str">
        <f>IF(C286="","",'Kalkulator oferty'!$G286/(1+'Kalkulator oferty'!$F286))</f>
        <v/>
      </c>
      <c r="J286" s="64" t="str">
        <f t="shared" si="15"/>
        <v/>
      </c>
      <c r="K286" s="65" t="str">
        <f>IF(C286="","",_xlfn.CONCAT(VLOOKUP(C286,Tabela3[],7,0)))</f>
        <v/>
      </c>
      <c r="L286" s="77"/>
      <c r="M286" s="78"/>
      <c r="P286" s="11"/>
    </row>
    <row r="287" spans="1:16" ht="99.95" customHeight="1" x14ac:dyDescent="0.25">
      <c r="A287" s="61" t="str">
        <f t="shared" si="16"/>
        <v/>
      </c>
      <c r="B287" s="71"/>
      <c r="C287" s="72"/>
      <c r="D287" s="62" t="str">
        <f>IF(C287="","",VLOOKUP(C287,Tabela3[],3,0))</f>
        <v/>
      </c>
      <c r="E287" s="75"/>
      <c r="F287" s="63" t="str">
        <f>IF(C287="","",VLOOKUP(C287,Tabela3[],5,0))</f>
        <v/>
      </c>
      <c r="G287" s="64" t="str">
        <f>IF(C287="","",VLOOKUP(C287,Tabela3[],4,0))</f>
        <v/>
      </c>
      <c r="H287" s="64" t="str">
        <f t="shared" si="14"/>
        <v/>
      </c>
      <c r="I287" s="64" t="str">
        <f>IF(C287="","",'Kalkulator oferty'!$G287/(1+'Kalkulator oferty'!$F287))</f>
        <v/>
      </c>
      <c r="J287" s="64" t="str">
        <f t="shared" si="15"/>
        <v/>
      </c>
      <c r="K287" s="65" t="str">
        <f>IF(C287="","",_xlfn.CONCAT(VLOOKUP(C287,Tabela3[],7,0)))</f>
        <v/>
      </c>
      <c r="L287" s="77"/>
      <c r="M287" s="78"/>
      <c r="P287" s="11"/>
    </row>
    <row r="288" spans="1:16" ht="99.95" customHeight="1" x14ac:dyDescent="0.25">
      <c r="A288" s="61" t="str">
        <f t="shared" si="16"/>
        <v/>
      </c>
      <c r="B288" s="71"/>
      <c r="C288" s="72"/>
      <c r="D288" s="62" t="str">
        <f>IF(C288="","",VLOOKUP(C288,Tabela3[],3,0))</f>
        <v/>
      </c>
      <c r="E288" s="75"/>
      <c r="F288" s="63" t="str">
        <f>IF(C288="","",VLOOKUP(C288,Tabela3[],5,0))</f>
        <v/>
      </c>
      <c r="G288" s="64" t="str">
        <f>IF(C288="","",VLOOKUP(C288,Tabela3[],4,0))</f>
        <v/>
      </c>
      <c r="H288" s="64" t="str">
        <f t="shared" si="14"/>
        <v/>
      </c>
      <c r="I288" s="64" t="str">
        <f>IF(C288="","",'Kalkulator oferty'!$G288/(1+'Kalkulator oferty'!$F288))</f>
        <v/>
      </c>
      <c r="J288" s="64" t="str">
        <f t="shared" si="15"/>
        <v/>
      </c>
      <c r="K288" s="65" t="str">
        <f>IF(C288="","",_xlfn.CONCAT(VLOOKUP(C288,Tabela3[],7,0)))</f>
        <v/>
      </c>
      <c r="L288" s="77"/>
      <c r="M288" s="78"/>
      <c r="P288" s="11"/>
    </row>
    <row r="289" spans="1:16" ht="99.95" customHeight="1" x14ac:dyDescent="0.25">
      <c r="A289" s="61" t="str">
        <f t="shared" si="16"/>
        <v/>
      </c>
      <c r="B289" s="71"/>
      <c r="C289" s="72"/>
      <c r="D289" s="62" t="str">
        <f>IF(C289="","",VLOOKUP(C289,Tabela3[],3,0))</f>
        <v/>
      </c>
      <c r="E289" s="75"/>
      <c r="F289" s="63" t="str">
        <f>IF(C289="","",VLOOKUP(C289,Tabela3[],5,0))</f>
        <v/>
      </c>
      <c r="G289" s="64" t="str">
        <f>IF(C289="","",VLOOKUP(C289,Tabela3[],4,0))</f>
        <v/>
      </c>
      <c r="H289" s="64" t="str">
        <f t="shared" si="14"/>
        <v/>
      </c>
      <c r="I289" s="64" t="str">
        <f>IF(C289="","",'Kalkulator oferty'!$G289/(1+'Kalkulator oferty'!$F289))</f>
        <v/>
      </c>
      <c r="J289" s="64" t="str">
        <f t="shared" si="15"/>
        <v/>
      </c>
      <c r="K289" s="65" t="str">
        <f>IF(C289="","",_xlfn.CONCAT(VLOOKUP(C289,Tabela3[],7,0)))</f>
        <v/>
      </c>
      <c r="L289" s="77"/>
      <c r="M289" s="78"/>
      <c r="P289" s="11"/>
    </row>
    <row r="290" spans="1:16" ht="99.95" customHeight="1" x14ac:dyDescent="0.25">
      <c r="A290" s="61" t="str">
        <f t="shared" si="16"/>
        <v/>
      </c>
      <c r="B290" s="71"/>
      <c r="C290" s="72"/>
      <c r="D290" s="62" t="str">
        <f>IF(C290="","",VLOOKUP(C290,Tabela3[],3,0))</f>
        <v/>
      </c>
      <c r="E290" s="75"/>
      <c r="F290" s="63" t="str">
        <f>IF(C290="","",VLOOKUP(C290,Tabela3[],5,0))</f>
        <v/>
      </c>
      <c r="G290" s="64" t="str">
        <f>IF(C290="","",VLOOKUP(C290,Tabela3[],4,0))</f>
        <v/>
      </c>
      <c r="H290" s="64" t="str">
        <f t="shared" si="14"/>
        <v/>
      </c>
      <c r="I290" s="64" t="str">
        <f>IF(C290="","",'Kalkulator oferty'!$G290/(1+'Kalkulator oferty'!$F290))</f>
        <v/>
      </c>
      <c r="J290" s="64" t="str">
        <f t="shared" si="15"/>
        <v/>
      </c>
      <c r="K290" s="65" t="str">
        <f>IF(C290="","",_xlfn.CONCAT(VLOOKUP(C290,Tabela3[],7,0)))</f>
        <v/>
      </c>
      <c r="L290" s="77"/>
      <c r="M290" s="78"/>
      <c r="P290" s="11"/>
    </row>
    <row r="291" spans="1:16" ht="99.95" customHeight="1" x14ac:dyDescent="0.25">
      <c r="A291" s="61" t="str">
        <f t="shared" si="16"/>
        <v/>
      </c>
      <c r="B291" s="71"/>
      <c r="C291" s="72"/>
      <c r="D291" s="62" t="str">
        <f>IF(C291="","",VLOOKUP(C291,Tabela3[],3,0))</f>
        <v/>
      </c>
      <c r="E291" s="75"/>
      <c r="F291" s="63" t="str">
        <f>IF(C291="","",VLOOKUP(C291,Tabela3[],5,0))</f>
        <v/>
      </c>
      <c r="G291" s="64" t="str">
        <f>IF(C291="","",VLOOKUP(C291,Tabela3[],4,0))</f>
        <v/>
      </c>
      <c r="H291" s="64" t="str">
        <f t="shared" si="14"/>
        <v/>
      </c>
      <c r="I291" s="64" t="str">
        <f>IF(C291="","",'Kalkulator oferty'!$G291/(1+'Kalkulator oferty'!$F291))</f>
        <v/>
      </c>
      <c r="J291" s="64" t="str">
        <f t="shared" si="15"/>
        <v/>
      </c>
      <c r="K291" s="65" t="str">
        <f>IF(C291="","",_xlfn.CONCAT(VLOOKUP(C291,Tabela3[],7,0)))</f>
        <v/>
      </c>
      <c r="L291" s="77"/>
      <c r="M291" s="78"/>
      <c r="P291" s="11"/>
    </row>
    <row r="292" spans="1:16" ht="99.95" customHeight="1" x14ac:dyDescent="0.25">
      <c r="A292" s="61" t="str">
        <f t="shared" si="16"/>
        <v/>
      </c>
      <c r="B292" s="71"/>
      <c r="C292" s="72"/>
      <c r="D292" s="62" t="str">
        <f>IF(C292="","",VLOOKUP(C292,Tabela3[],3,0))</f>
        <v/>
      </c>
      <c r="E292" s="75"/>
      <c r="F292" s="63" t="str">
        <f>IF(C292="","",VLOOKUP(C292,Tabela3[],5,0))</f>
        <v/>
      </c>
      <c r="G292" s="64" t="str">
        <f>IF(C292="","",VLOOKUP(C292,Tabela3[],4,0))</f>
        <v/>
      </c>
      <c r="H292" s="64" t="str">
        <f t="shared" si="14"/>
        <v/>
      </c>
      <c r="I292" s="64" t="str">
        <f>IF(C292="","",'Kalkulator oferty'!$G292/(1+'Kalkulator oferty'!$F292))</f>
        <v/>
      </c>
      <c r="J292" s="64" t="str">
        <f t="shared" si="15"/>
        <v/>
      </c>
      <c r="K292" s="65" t="str">
        <f>IF(C292="","",_xlfn.CONCAT(VLOOKUP(C292,Tabela3[],7,0)))</f>
        <v/>
      </c>
      <c r="L292" s="77"/>
      <c r="M292" s="78"/>
      <c r="P292" s="11"/>
    </row>
    <row r="293" spans="1:16" ht="99.95" customHeight="1" x14ac:dyDescent="0.25">
      <c r="A293" s="61" t="str">
        <f t="shared" si="16"/>
        <v/>
      </c>
      <c r="B293" s="71"/>
      <c r="C293" s="72"/>
      <c r="D293" s="62" t="str">
        <f>IF(C293="","",VLOOKUP(C293,Tabela3[],3,0))</f>
        <v/>
      </c>
      <c r="E293" s="75"/>
      <c r="F293" s="63" t="str">
        <f>IF(C293="","",VLOOKUP(C293,Tabela3[],5,0))</f>
        <v/>
      </c>
      <c r="G293" s="64" t="str">
        <f>IF(C293="","",VLOOKUP(C293,Tabela3[],4,0))</f>
        <v/>
      </c>
      <c r="H293" s="64" t="str">
        <f t="shared" si="14"/>
        <v/>
      </c>
      <c r="I293" s="64" t="str">
        <f>IF(C293="","",'Kalkulator oferty'!$G293/(1+'Kalkulator oferty'!$F293))</f>
        <v/>
      </c>
      <c r="J293" s="64" t="str">
        <f t="shared" si="15"/>
        <v/>
      </c>
      <c r="K293" s="65" t="str">
        <f>IF(C293="","",_xlfn.CONCAT(VLOOKUP(C293,Tabela3[],7,0)))</f>
        <v/>
      </c>
      <c r="L293" s="77"/>
      <c r="M293" s="78"/>
      <c r="P293" s="11"/>
    </row>
    <row r="294" spans="1:16" ht="99.95" customHeight="1" x14ac:dyDescent="0.25">
      <c r="A294" s="61" t="str">
        <f t="shared" si="16"/>
        <v/>
      </c>
      <c r="B294" s="71"/>
      <c r="C294" s="72"/>
      <c r="D294" s="62" t="str">
        <f>IF(C294="","",VLOOKUP(C294,Tabela3[],3,0))</f>
        <v/>
      </c>
      <c r="E294" s="75"/>
      <c r="F294" s="63" t="str">
        <f>IF(C294="","",VLOOKUP(C294,Tabela3[],5,0))</f>
        <v/>
      </c>
      <c r="G294" s="64" t="str">
        <f>IF(C294="","",VLOOKUP(C294,Tabela3[],4,0))</f>
        <v/>
      </c>
      <c r="H294" s="64" t="str">
        <f t="shared" si="14"/>
        <v/>
      </c>
      <c r="I294" s="64" t="str">
        <f>IF(C294="","",'Kalkulator oferty'!$G294/(1+'Kalkulator oferty'!$F294))</f>
        <v/>
      </c>
      <c r="J294" s="64" t="str">
        <f t="shared" si="15"/>
        <v/>
      </c>
      <c r="K294" s="65" t="str">
        <f>IF(C294="","",_xlfn.CONCAT(VLOOKUP(C294,Tabela3[],7,0)))</f>
        <v/>
      </c>
      <c r="L294" s="77"/>
      <c r="M294" s="78"/>
      <c r="P294" s="11"/>
    </row>
    <row r="295" spans="1:16" ht="99.95" customHeight="1" x14ac:dyDescent="0.25">
      <c r="A295" s="61" t="str">
        <f t="shared" si="16"/>
        <v/>
      </c>
      <c r="B295" s="71"/>
      <c r="C295" s="72"/>
      <c r="D295" s="62" t="str">
        <f>IF(C295="","",VLOOKUP(C295,Tabela3[],3,0))</f>
        <v/>
      </c>
      <c r="E295" s="75"/>
      <c r="F295" s="63" t="str">
        <f>IF(C295="","",VLOOKUP(C295,Tabela3[],5,0))</f>
        <v/>
      </c>
      <c r="G295" s="64" t="str">
        <f>IF(C295="","",VLOOKUP(C295,Tabela3[],4,0))</f>
        <v/>
      </c>
      <c r="H295" s="64" t="str">
        <f t="shared" si="14"/>
        <v/>
      </c>
      <c r="I295" s="64" t="str">
        <f>IF(C295="","",'Kalkulator oferty'!$G295/(1+'Kalkulator oferty'!$F295))</f>
        <v/>
      </c>
      <c r="J295" s="64" t="str">
        <f t="shared" si="15"/>
        <v/>
      </c>
      <c r="K295" s="65" t="str">
        <f>IF(C295="","",_xlfn.CONCAT(VLOOKUP(C295,Tabela3[],7,0)))</f>
        <v/>
      </c>
      <c r="L295" s="77"/>
      <c r="M295" s="78"/>
      <c r="P295" s="11"/>
    </row>
    <row r="296" spans="1:16" ht="99.95" customHeight="1" x14ac:dyDescent="0.25">
      <c r="A296" s="61" t="str">
        <f t="shared" si="16"/>
        <v/>
      </c>
      <c r="B296" s="71"/>
      <c r="C296" s="72"/>
      <c r="D296" s="62" t="str">
        <f>IF(C296="","",VLOOKUP(C296,Tabela3[],3,0))</f>
        <v/>
      </c>
      <c r="E296" s="75"/>
      <c r="F296" s="63" t="str">
        <f>IF(C296="","",VLOOKUP(C296,Tabela3[],5,0))</f>
        <v/>
      </c>
      <c r="G296" s="64" t="str">
        <f>IF(C296="","",VLOOKUP(C296,Tabela3[],4,0))</f>
        <v/>
      </c>
      <c r="H296" s="64" t="str">
        <f t="shared" si="14"/>
        <v/>
      </c>
      <c r="I296" s="64" t="str">
        <f>IF(C296="","",'Kalkulator oferty'!$G296/(1+'Kalkulator oferty'!$F296))</f>
        <v/>
      </c>
      <c r="J296" s="64" t="str">
        <f t="shared" si="15"/>
        <v/>
      </c>
      <c r="K296" s="65" t="str">
        <f>IF(C296="","",_xlfn.CONCAT(VLOOKUP(C296,Tabela3[],7,0)))</f>
        <v/>
      </c>
      <c r="L296" s="77"/>
      <c r="M296" s="78"/>
      <c r="P296" s="11"/>
    </row>
    <row r="297" spans="1:16" ht="99.95" customHeight="1" x14ac:dyDescent="0.25">
      <c r="A297" s="61" t="str">
        <f t="shared" si="16"/>
        <v/>
      </c>
      <c r="B297" s="71"/>
      <c r="C297" s="72"/>
      <c r="D297" s="62" t="str">
        <f>IF(C297="","",VLOOKUP(C297,Tabela3[],3,0))</f>
        <v/>
      </c>
      <c r="E297" s="75"/>
      <c r="F297" s="63" t="str">
        <f>IF(C297="","",VLOOKUP(C297,Tabela3[],5,0))</f>
        <v/>
      </c>
      <c r="G297" s="64" t="str">
        <f>IF(C297="","",VLOOKUP(C297,Tabela3[],4,0))</f>
        <v/>
      </c>
      <c r="H297" s="64" t="str">
        <f t="shared" si="14"/>
        <v/>
      </c>
      <c r="I297" s="64" t="str">
        <f>IF(C297="","",'Kalkulator oferty'!$G297/(1+'Kalkulator oferty'!$F297))</f>
        <v/>
      </c>
      <c r="J297" s="64" t="str">
        <f t="shared" si="15"/>
        <v/>
      </c>
      <c r="K297" s="65" t="str">
        <f>IF(C297="","",_xlfn.CONCAT(VLOOKUP(C297,Tabela3[],7,0)))</f>
        <v/>
      </c>
      <c r="L297" s="77"/>
      <c r="M297" s="78"/>
      <c r="P297" s="11"/>
    </row>
    <row r="298" spans="1:16" ht="99.95" customHeight="1" x14ac:dyDescent="0.25">
      <c r="A298" s="61" t="str">
        <f t="shared" si="16"/>
        <v/>
      </c>
      <c r="B298" s="71"/>
      <c r="C298" s="72"/>
      <c r="D298" s="62" t="str">
        <f>IF(C298="","",VLOOKUP(C298,Tabela3[],3,0))</f>
        <v/>
      </c>
      <c r="E298" s="75"/>
      <c r="F298" s="63" t="str">
        <f>IF(C298="","",VLOOKUP(C298,Tabela3[],5,0))</f>
        <v/>
      </c>
      <c r="G298" s="64" t="str">
        <f>IF(C298="","",VLOOKUP(C298,Tabela3[],4,0))</f>
        <v/>
      </c>
      <c r="H298" s="64" t="str">
        <f t="shared" si="14"/>
        <v/>
      </c>
      <c r="I298" s="64" t="str">
        <f>IF(C298="","",'Kalkulator oferty'!$G298/(1+'Kalkulator oferty'!$F298))</f>
        <v/>
      </c>
      <c r="J298" s="64" t="str">
        <f t="shared" si="15"/>
        <v/>
      </c>
      <c r="K298" s="65" t="str">
        <f>IF(C298="","",_xlfn.CONCAT(VLOOKUP(C298,Tabela3[],7,0)))</f>
        <v/>
      </c>
      <c r="L298" s="77"/>
      <c r="M298" s="78"/>
      <c r="P298" s="11"/>
    </row>
    <row r="299" spans="1:16" ht="99.95" customHeight="1" x14ac:dyDescent="0.25">
      <c r="A299" s="61" t="str">
        <f t="shared" si="16"/>
        <v/>
      </c>
      <c r="B299" s="71"/>
      <c r="C299" s="72"/>
      <c r="D299" s="62" t="str">
        <f>IF(C299="","",VLOOKUP(C299,Tabela3[],3,0))</f>
        <v/>
      </c>
      <c r="E299" s="75"/>
      <c r="F299" s="63" t="str">
        <f>IF(C299="","",VLOOKUP(C299,Tabela3[],5,0))</f>
        <v/>
      </c>
      <c r="G299" s="64" t="str">
        <f>IF(C299="","",VLOOKUP(C299,Tabela3[],4,0))</f>
        <v/>
      </c>
      <c r="H299" s="64" t="str">
        <f t="shared" si="14"/>
        <v/>
      </c>
      <c r="I299" s="64" t="str">
        <f>IF(C299="","",'Kalkulator oferty'!$G299/(1+'Kalkulator oferty'!$F299))</f>
        <v/>
      </c>
      <c r="J299" s="64" t="str">
        <f t="shared" si="15"/>
        <v/>
      </c>
      <c r="K299" s="65" t="str">
        <f>IF(C299="","",_xlfn.CONCAT(VLOOKUP(C299,Tabela3[],7,0)))</f>
        <v/>
      </c>
      <c r="L299" s="77"/>
      <c r="M299" s="78"/>
      <c r="P299" s="11"/>
    </row>
    <row r="300" spans="1:16" ht="99.95" customHeight="1" x14ac:dyDescent="0.25">
      <c r="A300" s="61" t="str">
        <f t="shared" si="16"/>
        <v/>
      </c>
      <c r="B300" s="71"/>
      <c r="C300" s="72"/>
      <c r="D300" s="62" t="str">
        <f>IF(C300="","",VLOOKUP(C300,Tabela3[],3,0))</f>
        <v/>
      </c>
      <c r="E300" s="75"/>
      <c r="F300" s="63" t="str">
        <f>IF(C300="","",VLOOKUP(C300,Tabela3[],5,0))</f>
        <v/>
      </c>
      <c r="G300" s="64" t="str">
        <f>IF(C300="","",VLOOKUP(C300,Tabela3[],4,0))</f>
        <v/>
      </c>
      <c r="H300" s="64" t="str">
        <f t="shared" si="14"/>
        <v/>
      </c>
      <c r="I300" s="64" t="str">
        <f>IF(C300="","",'Kalkulator oferty'!$G300/(1+'Kalkulator oferty'!$F300))</f>
        <v/>
      </c>
      <c r="J300" s="64" t="str">
        <f t="shared" si="15"/>
        <v/>
      </c>
      <c r="K300" s="65" t="str">
        <f>IF(C300="","",_xlfn.CONCAT(VLOOKUP(C300,Tabela3[],7,0)))</f>
        <v/>
      </c>
      <c r="L300" s="77"/>
      <c r="M300" s="78"/>
      <c r="P300" s="11"/>
    </row>
    <row r="301" spans="1:16" ht="99.95" customHeight="1" x14ac:dyDescent="0.25">
      <c r="A301" s="61" t="str">
        <f t="shared" si="16"/>
        <v/>
      </c>
      <c r="B301" s="71"/>
      <c r="C301" s="72"/>
      <c r="D301" s="62" t="str">
        <f>IF(C301="","",VLOOKUP(C301,Tabela3[],3,0))</f>
        <v/>
      </c>
      <c r="E301" s="75"/>
      <c r="F301" s="63" t="str">
        <f>IF(C301="","",VLOOKUP(C301,Tabela3[],5,0))</f>
        <v/>
      </c>
      <c r="G301" s="64" t="str">
        <f>IF(C301="","",VLOOKUP(C301,Tabela3[],4,0))</f>
        <v/>
      </c>
      <c r="H301" s="64" t="str">
        <f t="shared" si="14"/>
        <v/>
      </c>
      <c r="I301" s="64" t="str">
        <f>IF(C301="","",'Kalkulator oferty'!$G301/(1+'Kalkulator oferty'!$F301))</f>
        <v/>
      </c>
      <c r="J301" s="64" t="str">
        <f t="shared" si="15"/>
        <v/>
      </c>
      <c r="K301" s="65" t="str">
        <f>IF(C301="","",_xlfn.CONCAT(VLOOKUP(C301,Tabela3[],7,0)))</f>
        <v/>
      </c>
      <c r="L301" s="77"/>
      <c r="M301" s="78"/>
      <c r="P301" s="11"/>
    </row>
    <row r="302" spans="1:16" ht="99.95" customHeight="1" x14ac:dyDescent="0.25">
      <c r="A302" s="61" t="str">
        <f t="shared" si="16"/>
        <v/>
      </c>
      <c r="B302" s="71"/>
      <c r="C302" s="72"/>
      <c r="D302" s="62" t="str">
        <f>IF(C302="","",VLOOKUP(C302,Tabela3[],3,0))</f>
        <v/>
      </c>
      <c r="E302" s="75"/>
      <c r="F302" s="63" t="str">
        <f>IF(C302="","",VLOOKUP(C302,Tabela3[],5,0))</f>
        <v/>
      </c>
      <c r="G302" s="64" t="str">
        <f>IF(C302="","",VLOOKUP(C302,Tabela3[],4,0))</f>
        <v/>
      </c>
      <c r="H302" s="64" t="str">
        <f t="shared" si="14"/>
        <v/>
      </c>
      <c r="I302" s="64" t="str">
        <f>IF(C302="","",'Kalkulator oferty'!$G302/(1+'Kalkulator oferty'!$F302))</f>
        <v/>
      </c>
      <c r="J302" s="64" t="str">
        <f t="shared" si="15"/>
        <v/>
      </c>
      <c r="K302" s="65" t="str">
        <f>IF(C302="","",_xlfn.CONCAT(VLOOKUP(C302,Tabela3[],7,0)))</f>
        <v/>
      </c>
      <c r="L302" s="77"/>
      <c r="M302" s="78"/>
      <c r="P302" s="11"/>
    </row>
    <row r="303" spans="1:16" ht="99.95" customHeight="1" x14ac:dyDescent="0.25">
      <c r="A303" s="61" t="str">
        <f t="shared" si="16"/>
        <v/>
      </c>
      <c r="B303" s="71"/>
      <c r="C303" s="72"/>
      <c r="D303" s="62" t="str">
        <f>IF(C303="","",VLOOKUP(C303,Tabela3[],3,0))</f>
        <v/>
      </c>
      <c r="E303" s="75"/>
      <c r="F303" s="63" t="str">
        <f>IF(C303="","",VLOOKUP(C303,Tabela3[],5,0))</f>
        <v/>
      </c>
      <c r="G303" s="64" t="str">
        <f>IF(C303="","",VLOOKUP(C303,Tabela3[],4,0))</f>
        <v/>
      </c>
      <c r="H303" s="64" t="str">
        <f t="shared" si="14"/>
        <v/>
      </c>
      <c r="I303" s="64" t="str">
        <f>IF(C303="","",'Kalkulator oferty'!$G303/(1+'Kalkulator oferty'!$F303))</f>
        <v/>
      </c>
      <c r="J303" s="64" t="str">
        <f t="shared" si="15"/>
        <v/>
      </c>
      <c r="K303" s="65" t="str">
        <f>IF(C303="","",_xlfn.CONCAT(VLOOKUP(C303,Tabela3[],7,0)))</f>
        <v/>
      </c>
      <c r="L303" s="77"/>
      <c r="M303" s="78"/>
      <c r="P303" s="11"/>
    </row>
    <row r="304" spans="1:16" ht="99.95" customHeight="1" x14ac:dyDescent="0.25">
      <c r="A304" s="66" t="str">
        <f t="shared" si="16"/>
        <v/>
      </c>
      <c r="B304" s="71"/>
      <c r="C304" s="73"/>
      <c r="D304" s="67" t="str">
        <f>IF(C304="","",VLOOKUP(C304,Tabela3[],3,0))</f>
        <v/>
      </c>
      <c r="E304" s="76"/>
      <c r="F304" s="68" t="str">
        <f>IF(C304="","",VLOOKUP(C304,Tabela3[],5,0))</f>
        <v/>
      </c>
      <c r="G304" s="69" t="str">
        <f>IF(C304="","",VLOOKUP(C304,Tabela3[],4,0))</f>
        <v/>
      </c>
      <c r="H304" s="69" t="str">
        <f t="shared" si="14"/>
        <v/>
      </c>
      <c r="I304" s="69" t="str">
        <f>IF(C304="","",'Kalkulator oferty'!$G304/(1+'Kalkulator oferty'!$F304))</f>
        <v/>
      </c>
      <c r="J304" s="69" t="str">
        <f t="shared" si="15"/>
        <v/>
      </c>
      <c r="K304" s="70" t="str">
        <f>IF(C304="","",_xlfn.CONCAT(VLOOKUP(C304,Tabela3[],7,0)))</f>
        <v/>
      </c>
      <c r="L304" s="77"/>
      <c r="M304" s="78"/>
      <c r="P304" s="11"/>
    </row>
    <row r="305" spans="13:15" x14ac:dyDescent="0.2">
      <c r="M305" s="11"/>
    </row>
    <row r="306" spans="13:15" x14ac:dyDescent="0.2">
      <c r="M306" s="11"/>
      <c r="N306" s="29"/>
      <c r="O306" s="29"/>
    </row>
    <row r="309" spans="13:15" x14ac:dyDescent="0.2">
      <c r="N309" s="29"/>
      <c r="O309" s="29"/>
    </row>
  </sheetData>
  <sheetProtection algorithmName="SHA-512" hashValue="KuzY/rpIFZmGthyzg1chGlHdv/+9SeetY7ZvcmEJbTW2dL49/b2zbW+EZ0UqcmjxgoqiVtX9qmRpjtNmwL9Sng==" saltValue="Kb2RJ7kmDJEmNRxLLMHc8g==" spinCount="100000" sheet="1" objects="1" scenarios="1"/>
  <dataConsolidate/>
  <mergeCells count="298">
    <mergeCell ref="L4:M4"/>
    <mergeCell ref="J4:K4"/>
    <mergeCell ref="J6:J7"/>
    <mergeCell ref="L17:M17"/>
    <mergeCell ref="L18:M18"/>
    <mergeCell ref="L19:M19"/>
    <mergeCell ref="L20:M20"/>
    <mergeCell ref="L21:M21"/>
    <mergeCell ref="L12:M12"/>
    <mergeCell ref="L13:M13"/>
    <mergeCell ref="L14:M14"/>
    <mergeCell ref="L15:M15"/>
    <mergeCell ref="L16:M16"/>
    <mergeCell ref="L290:M290"/>
    <mergeCell ref="L289:M289"/>
    <mergeCell ref="L288:M288"/>
    <mergeCell ref="L287:M287"/>
    <mergeCell ref="L286:M286"/>
    <mergeCell ref="L37:M37"/>
    <mergeCell ref="L38:M38"/>
    <mergeCell ref="L304:M304"/>
    <mergeCell ref="L303:M303"/>
    <mergeCell ref="L302:M302"/>
    <mergeCell ref="L301:M301"/>
    <mergeCell ref="L300:M300"/>
    <mergeCell ref="L299:M299"/>
    <mergeCell ref="L298:M298"/>
    <mergeCell ref="L297:M297"/>
    <mergeCell ref="L296:M296"/>
    <mergeCell ref="L295:M295"/>
    <mergeCell ref="L294:M294"/>
    <mergeCell ref="L293:M293"/>
    <mergeCell ref="L292:M292"/>
    <mergeCell ref="L291:M291"/>
    <mergeCell ref="L280:M280"/>
    <mergeCell ref="L279:M279"/>
    <mergeCell ref="L278:M278"/>
    <mergeCell ref="L277:M277"/>
    <mergeCell ref="L276:M276"/>
    <mergeCell ref="L285:M285"/>
    <mergeCell ref="L284:M284"/>
    <mergeCell ref="L283:M283"/>
    <mergeCell ref="L282:M282"/>
    <mergeCell ref="L281:M281"/>
    <mergeCell ref="L270:M270"/>
    <mergeCell ref="L269:M269"/>
    <mergeCell ref="L268:M268"/>
    <mergeCell ref="L267:M267"/>
    <mergeCell ref="L266:M266"/>
    <mergeCell ref="L275:M275"/>
    <mergeCell ref="L274:M274"/>
    <mergeCell ref="L273:M273"/>
    <mergeCell ref="L272:M272"/>
    <mergeCell ref="L271:M271"/>
    <mergeCell ref="L260:M260"/>
    <mergeCell ref="L259:M259"/>
    <mergeCell ref="L258:M258"/>
    <mergeCell ref="L257:M257"/>
    <mergeCell ref="L256:M256"/>
    <mergeCell ref="L265:M265"/>
    <mergeCell ref="L264:M264"/>
    <mergeCell ref="L263:M263"/>
    <mergeCell ref="L262:M262"/>
    <mergeCell ref="L261:M261"/>
    <mergeCell ref="L250:M250"/>
    <mergeCell ref="L249:M249"/>
    <mergeCell ref="L248:M248"/>
    <mergeCell ref="L247:M247"/>
    <mergeCell ref="L246:M246"/>
    <mergeCell ref="L255:M255"/>
    <mergeCell ref="L254:M254"/>
    <mergeCell ref="L253:M253"/>
    <mergeCell ref="L252:M252"/>
    <mergeCell ref="L251:M251"/>
    <mergeCell ref="L240:M240"/>
    <mergeCell ref="L239:M239"/>
    <mergeCell ref="L238:M238"/>
    <mergeCell ref="L237:M237"/>
    <mergeCell ref="L236:M236"/>
    <mergeCell ref="L245:M245"/>
    <mergeCell ref="L244:M244"/>
    <mergeCell ref="L243:M243"/>
    <mergeCell ref="L242:M242"/>
    <mergeCell ref="L241:M241"/>
    <mergeCell ref="L230:M230"/>
    <mergeCell ref="L229:M229"/>
    <mergeCell ref="L228:M228"/>
    <mergeCell ref="L227:M227"/>
    <mergeCell ref="L226:M226"/>
    <mergeCell ref="L235:M235"/>
    <mergeCell ref="L234:M234"/>
    <mergeCell ref="L233:M233"/>
    <mergeCell ref="L232:M232"/>
    <mergeCell ref="L231:M231"/>
    <mergeCell ref="L220:M220"/>
    <mergeCell ref="L219:M219"/>
    <mergeCell ref="L218:M218"/>
    <mergeCell ref="L217:M217"/>
    <mergeCell ref="L216:M216"/>
    <mergeCell ref="L225:M225"/>
    <mergeCell ref="L224:M224"/>
    <mergeCell ref="L223:M223"/>
    <mergeCell ref="L222:M222"/>
    <mergeCell ref="L221:M221"/>
    <mergeCell ref="L210:M210"/>
    <mergeCell ref="L209:M209"/>
    <mergeCell ref="L208:M208"/>
    <mergeCell ref="L207:M207"/>
    <mergeCell ref="L206:M206"/>
    <mergeCell ref="L215:M215"/>
    <mergeCell ref="L214:M214"/>
    <mergeCell ref="L213:M213"/>
    <mergeCell ref="L212:M212"/>
    <mergeCell ref="L211:M211"/>
    <mergeCell ref="L200:M200"/>
    <mergeCell ref="L199:M199"/>
    <mergeCell ref="L198:M198"/>
    <mergeCell ref="L197:M197"/>
    <mergeCell ref="L196:M196"/>
    <mergeCell ref="L205:M205"/>
    <mergeCell ref="L204:M204"/>
    <mergeCell ref="L203:M203"/>
    <mergeCell ref="L202:M202"/>
    <mergeCell ref="L201:M201"/>
    <mergeCell ref="L190:M190"/>
    <mergeCell ref="L189:M189"/>
    <mergeCell ref="L188:M188"/>
    <mergeCell ref="L187:M187"/>
    <mergeCell ref="L186:M186"/>
    <mergeCell ref="L195:M195"/>
    <mergeCell ref="L194:M194"/>
    <mergeCell ref="L193:M193"/>
    <mergeCell ref="L192:M192"/>
    <mergeCell ref="L191:M191"/>
    <mergeCell ref="L180:M180"/>
    <mergeCell ref="L179:M179"/>
    <mergeCell ref="L178:M178"/>
    <mergeCell ref="L177:M177"/>
    <mergeCell ref="L176:M176"/>
    <mergeCell ref="L185:M185"/>
    <mergeCell ref="L184:M184"/>
    <mergeCell ref="L183:M183"/>
    <mergeCell ref="L182:M182"/>
    <mergeCell ref="L181:M181"/>
    <mergeCell ref="L170:M170"/>
    <mergeCell ref="L169:M169"/>
    <mergeCell ref="L168:M168"/>
    <mergeCell ref="L167:M167"/>
    <mergeCell ref="L166:M166"/>
    <mergeCell ref="L175:M175"/>
    <mergeCell ref="L174:M174"/>
    <mergeCell ref="L173:M173"/>
    <mergeCell ref="L172:M172"/>
    <mergeCell ref="L171:M171"/>
    <mergeCell ref="L160:M160"/>
    <mergeCell ref="L159:M159"/>
    <mergeCell ref="L158:M158"/>
    <mergeCell ref="L157:M157"/>
    <mergeCell ref="L156:M156"/>
    <mergeCell ref="L165:M165"/>
    <mergeCell ref="L164:M164"/>
    <mergeCell ref="L163:M163"/>
    <mergeCell ref="L162:M162"/>
    <mergeCell ref="L161:M161"/>
    <mergeCell ref="L150:M150"/>
    <mergeCell ref="L149:M149"/>
    <mergeCell ref="L148:M148"/>
    <mergeCell ref="L147:M147"/>
    <mergeCell ref="L146:M146"/>
    <mergeCell ref="L155:M155"/>
    <mergeCell ref="L154:M154"/>
    <mergeCell ref="L153:M153"/>
    <mergeCell ref="L152:M152"/>
    <mergeCell ref="L151:M151"/>
    <mergeCell ref="L140:M140"/>
    <mergeCell ref="L139:M139"/>
    <mergeCell ref="L138:M138"/>
    <mergeCell ref="L137:M137"/>
    <mergeCell ref="L136:M136"/>
    <mergeCell ref="L145:M145"/>
    <mergeCell ref="L144:M144"/>
    <mergeCell ref="L143:M143"/>
    <mergeCell ref="L142:M142"/>
    <mergeCell ref="L141:M141"/>
    <mergeCell ref="L130:M130"/>
    <mergeCell ref="L129:M129"/>
    <mergeCell ref="L128:M128"/>
    <mergeCell ref="L127:M127"/>
    <mergeCell ref="L126:M126"/>
    <mergeCell ref="L135:M135"/>
    <mergeCell ref="L134:M134"/>
    <mergeCell ref="L133:M133"/>
    <mergeCell ref="L132:M132"/>
    <mergeCell ref="L131:M131"/>
    <mergeCell ref="L120:M120"/>
    <mergeCell ref="L119:M119"/>
    <mergeCell ref="L118:M118"/>
    <mergeCell ref="L117:M117"/>
    <mergeCell ref="L116:M116"/>
    <mergeCell ref="L125:M125"/>
    <mergeCell ref="L124:M124"/>
    <mergeCell ref="L123:M123"/>
    <mergeCell ref="L122:M122"/>
    <mergeCell ref="L121:M121"/>
    <mergeCell ref="L110:M110"/>
    <mergeCell ref="L109:M109"/>
    <mergeCell ref="L108:M108"/>
    <mergeCell ref="L107:M107"/>
    <mergeCell ref="L106:M106"/>
    <mergeCell ref="L115:M115"/>
    <mergeCell ref="L114:M114"/>
    <mergeCell ref="L113:M113"/>
    <mergeCell ref="L112:M112"/>
    <mergeCell ref="L111:M111"/>
    <mergeCell ref="L100:M100"/>
    <mergeCell ref="L99:M99"/>
    <mergeCell ref="L98:M98"/>
    <mergeCell ref="L97:M97"/>
    <mergeCell ref="L96:M96"/>
    <mergeCell ref="L105:M105"/>
    <mergeCell ref="L104:M104"/>
    <mergeCell ref="L103:M103"/>
    <mergeCell ref="L102:M102"/>
    <mergeCell ref="L101:M101"/>
    <mergeCell ref="L90:M90"/>
    <mergeCell ref="L89:M89"/>
    <mergeCell ref="L88:M88"/>
    <mergeCell ref="L87:M87"/>
    <mergeCell ref="L86:M86"/>
    <mergeCell ref="L95:M95"/>
    <mergeCell ref="L94:M94"/>
    <mergeCell ref="L93:M93"/>
    <mergeCell ref="L92:M92"/>
    <mergeCell ref="L91:M91"/>
    <mergeCell ref="L80:M80"/>
    <mergeCell ref="L79:M79"/>
    <mergeCell ref="L78:M78"/>
    <mergeCell ref="L77:M77"/>
    <mergeCell ref="L76:M76"/>
    <mergeCell ref="L85:M85"/>
    <mergeCell ref="L84:M84"/>
    <mergeCell ref="L83:M83"/>
    <mergeCell ref="L82:M82"/>
    <mergeCell ref="L81:M81"/>
    <mergeCell ref="L70:M70"/>
    <mergeCell ref="L69:M69"/>
    <mergeCell ref="L68:M68"/>
    <mergeCell ref="L67:M67"/>
    <mergeCell ref="L66:M66"/>
    <mergeCell ref="L75:M75"/>
    <mergeCell ref="L74:M74"/>
    <mergeCell ref="L73:M73"/>
    <mergeCell ref="L72:M72"/>
    <mergeCell ref="L71:M71"/>
    <mergeCell ref="L60:M60"/>
    <mergeCell ref="L59:M59"/>
    <mergeCell ref="L58:M58"/>
    <mergeCell ref="L57:M57"/>
    <mergeCell ref="L56:M56"/>
    <mergeCell ref="L65:M65"/>
    <mergeCell ref="L64:M64"/>
    <mergeCell ref="L63:M63"/>
    <mergeCell ref="L62:M62"/>
    <mergeCell ref="L61:M61"/>
    <mergeCell ref="L50:M50"/>
    <mergeCell ref="L49:M49"/>
    <mergeCell ref="L48:M48"/>
    <mergeCell ref="L47:M47"/>
    <mergeCell ref="L46:M46"/>
    <mergeCell ref="L55:M55"/>
    <mergeCell ref="L54:M54"/>
    <mergeCell ref="L53:M53"/>
    <mergeCell ref="L52:M52"/>
    <mergeCell ref="L51:M51"/>
    <mergeCell ref="L40:M40"/>
    <mergeCell ref="L39:M39"/>
    <mergeCell ref="L11:M11"/>
    <mergeCell ref="L10:M10"/>
    <mergeCell ref="L45:M45"/>
    <mergeCell ref="L44:M44"/>
    <mergeCell ref="L43:M43"/>
    <mergeCell ref="L42:M42"/>
    <mergeCell ref="L41:M41"/>
    <mergeCell ref="L32:M32"/>
    <mergeCell ref="L33:M33"/>
    <mergeCell ref="L34:M34"/>
    <mergeCell ref="L35:M35"/>
    <mergeCell ref="L36:M36"/>
    <mergeCell ref="L27:M27"/>
    <mergeCell ref="L28:M28"/>
    <mergeCell ref="L29:M29"/>
    <mergeCell ref="L30:M30"/>
    <mergeCell ref="L31:M31"/>
    <mergeCell ref="L22:M22"/>
    <mergeCell ref="L23:M23"/>
    <mergeCell ref="L24:M24"/>
    <mergeCell ref="L25:M25"/>
    <mergeCell ref="L26:M26"/>
  </mergeCells>
  <dataValidations count="1">
    <dataValidation type="list" allowBlank="1" showInputMessage="1" sqref="C11:C304" xr:uid="{DC0F21D9-9F60-4D78-BAAC-56AAD62E9DF6}">
      <formula1>INDIRECT(SUBSTITUTE(B11," ","_"))</formula1>
    </dataValidation>
  </dataValidations>
  <hyperlinks>
    <hyperlink ref="K6" r:id="rId1" xr:uid="{3A39DC2E-69B1-487F-965E-27BB0D6930E3}"/>
    <hyperlink ref="K7" r:id="rId2" xr:uid="{597378F1-BB28-4AE0-9C17-354D319CE3C4}"/>
  </hyperlinks>
  <pageMargins left="0.25" right="0.25" top="0.75" bottom="0.75" header="0.3" footer="0.3"/>
  <pageSetup paperSize="9" fitToWidth="0" fitToHeight="0" orientation="landscape"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CE6E2C57-21A8-445F-ABF3-2600788BA81A}">
          <x14:formula1>
            <xm:f>kategoria!$B$2:$B$30</xm:f>
          </x14:formula1>
          <xm:sqref>B11:B304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0B59E-B92C-4296-BCCD-6A49DD32D5E5}">
  <sheetPr codeName="Arkusz2"/>
  <dimension ref="A1:I702"/>
  <sheetViews>
    <sheetView zoomScaleNormal="100" workbookViewId="0">
      <pane xSplit="2" ySplit="1" topLeftCell="C2" activePane="bottomRight" state="frozen"/>
      <selection pane="topRight" activeCell="C1" sqref="C1"/>
      <selection pane="bottomLeft" activeCell="A2" sqref="A2"/>
      <selection pane="bottomRight" activeCell="A60" sqref="A60:A96"/>
    </sheetView>
  </sheetViews>
  <sheetFormatPr defaultRowHeight="12.75" x14ac:dyDescent="0.25"/>
  <cols>
    <col min="1" max="1" width="32.28515625" style="30" customWidth="1"/>
    <col min="2" max="2" width="30.85546875" style="30" customWidth="1"/>
    <col min="3" max="3" width="16.28515625" style="12" customWidth="1"/>
    <col min="4" max="4" width="19.5703125" style="45" customWidth="1"/>
    <col min="5" max="5" width="16.85546875" style="46" customWidth="1"/>
    <col min="6" max="6" width="19.42578125" style="30" hidden="1" customWidth="1"/>
    <col min="7" max="7" width="50.7109375" style="17" customWidth="1"/>
    <col min="8" max="8" width="30.85546875" style="30" customWidth="1"/>
    <col min="9" max="9" width="34.42578125" style="46" customWidth="1"/>
    <col min="10" max="10" width="9.140625" style="17"/>
    <col min="11" max="11" width="44.140625" style="17" bestFit="1" customWidth="1"/>
    <col min="12" max="16384" width="9.140625" style="17"/>
  </cols>
  <sheetData>
    <row r="1" spans="1:9" ht="30" customHeight="1" x14ac:dyDescent="0.25">
      <c r="A1" s="47" t="s">
        <v>12</v>
      </c>
      <c r="B1" s="47" t="s">
        <v>20</v>
      </c>
      <c r="C1" s="47" t="s">
        <v>13</v>
      </c>
      <c r="D1" s="47" t="s">
        <v>16</v>
      </c>
      <c r="E1" s="47" t="s">
        <v>21</v>
      </c>
      <c r="F1" s="47" t="s">
        <v>22</v>
      </c>
      <c r="G1" s="47" t="s">
        <v>23</v>
      </c>
      <c r="H1" s="47" t="s">
        <v>19</v>
      </c>
      <c r="I1" s="55" t="s">
        <v>1460</v>
      </c>
    </row>
    <row r="2" spans="1:9" ht="159.94999999999999" customHeight="1" x14ac:dyDescent="0.25">
      <c r="A2" s="48" t="s">
        <v>24</v>
      </c>
      <c r="B2" s="35" t="s">
        <v>25</v>
      </c>
      <c r="C2" s="36" t="s">
        <v>26</v>
      </c>
      <c r="D2" s="37">
        <v>235</v>
      </c>
      <c r="E2" s="38">
        <v>0.23</v>
      </c>
      <c r="F2" s="39" t="s">
        <v>27</v>
      </c>
      <c r="G2" s="35" t="s">
        <v>28</v>
      </c>
      <c r="H2" s="39"/>
      <c r="I2" s="39"/>
    </row>
    <row r="3" spans="1:9" ht="159.94999999999999" customHeight="1" x14ac:dyDescent="0.25">
      <c r="A3" s="35" t="s">
        <v>29</v>
      </c>
      <c r="B3" s="35" t="s">
        <v>25</v>
      </c>
      <c r="C3" s="36" t="s">
        <v>30</v>
      </c>
      <c r="D3" s="37">
        <v>245</v>
      </c>
      <c r="E3" s="38">
        <v>0.23</v>
      </c>
      <c r="F3" s="39" t="s">
        <v>27</v>
      </c>
      <c r="G3" s="35" t="s">
        <v>31</v>
      </c>
      <c r="H3" s="38"/>
      <c r="I3" s="39"/>
    </row>
    <row r="4" spans="1:9" ht="159.94999999999999" customHeight="1" x14ac:dyDescent="0.25">
      <c r="A4" s="35" t="s">
        <v>32</v>
      </c>
      <c r="B4" s="35" t="s">
        <v>25</v>
      </c>
      <c r="C4" s="36" t="s">
        <v>33</v>
      </c>
      <c r="D4" s="37">
        <v>255</v>
      </c>
      <c r="E4" s="38">
        <v>0.23</v>
      </c>
      <c r="F4" s="39" t="s">
        <v>34</v>
      </c>
      <c r="G4" s="35" t="s">
        <v>28</v>
      </c>
      <c r="H4" s="39"/>
      <c r="I4" s="39"/>
    </row>
    <row r="5" spans="1:9" ht="159.94999999999999" customHeight="1" x14ac:dyDescent="0.25">
      <c r="A5" s="35" t="s">
        <v>35</v>
      </c>
      <c r="B5" s="35" t="s">
        <v>25</v>
      </c>
      <c r="C5" s="36" t="s">
        <v>36</v>
      </c>
      <c r="D5" s="37">
        <v>265</v>
      </c>
      <c r="E5" s="38">
        <v>0.23</v>
      </c>
      <c r="F5" s="39" t="s">
        <v>34</v>
      </c>
      <c r="G5" s="35" t="s">
        <v>31</v>
      </c>
      <c r="H5" s="38"/>
      <c r="I5" s="39"/>
    </row>
    <row r="6" spans="1:9" ht="159.94999999999999" customHeight="1" x14ac:dyDescent="0.25">
      <c r="A6" s="35" t="s">
        <v>37</v>
      </c>
      <c r="B6" s="35" t="s">
        <v>25</v>
      </c>
      <c r="C6" s="36" t="s">
        <v>38</v>
      </c>
      <c r="D6" s="37">
        <v>285</v>
      </c>
      <c r="E6" s="38">
        <v>0.23</v>
      </c>
      <c r="F6" s="39" t="s">
        <v>39</v>
      </c>
      <c r="G6" s="35" t="s">
        <v>40</v>
      </c>
      <c r="H6" s="39"/>
      <c r="I6" s="39"/>
    </row>
    <row r="7" spans="1:9" ht="159.94999999999999" customHeight="1" x14ac:dyDescent="0.25">
      <c r="A7" s="35" t="s">
        <v>41</v>
      </c>
      <c r="B7" s="35" t="s">
        <v>25</v>
      </c>
      <c r="C7" s="36" t="s">
        <v>42</v>
      </c>
      <c r="D7" s="37">
        <v>295</v>
      </c>
      <c r="E7" s="38">
        <v>0.23</v>
      </c>
      <c r="F7" s="39" t="s">
        <v>39</v>
      </c>
      <c r="G7" s="35" t="s">
        <v>43</v>
      </c>
      <c r="H7" s="38"/>
      <c r="I7" s="39"/>
    </row>
    <row r="8" spans="1:9" ht="159.94999999999999" customHeight="1" x14ac:dyDescent="0.25">
      <c r="A8" s="35" t="s">
        <v>44</v>
      </c>
      <c r="B8" s="35" t="s">
        <v>25</v>
      </c>
      <c r="C8" s="36" t="s">
        <v>45</v>
      </c>
      <c r="D8" s="37">
        <v>295</v>
      </c>
      <c r="E8" s="38">
        <v>0.23</v>
      </c>
      <c r="F8" s="39" t="s">
        <v>46</v>
      </c>
      <c r="G8" s="35" t="s">
        <v>28</v>
      </c>
      <c r="H8" s="39"/>
      <c r="I8" s="39"/>
    </row>
    <row r="9" spans="1:9" ht="159.94999999999999" customHeight="1" x14ac:dyDescent="0.25">
      <c r="A9" s="35" t="s">
        <v>47</v>
      </c>
      <c r="B9" s="35" t="s">
        <v>25</v>
      </c>
      <c r="C9" s="36" t="s">
        <v>48</v>
      </c>
      <c r="D9" s="37">
        <v>305</v>
      </c>
      <c r="E9" s="38">
        <v>0.23</v>
      </c>
      <c r="F9" s="39" t="s">
        <v>46</v>
      </c>
      <c r="G9" s="35" t="s">
        <v>31</v>
      </c>
      <c r="H9" s="38"/>
      <c r="I9" s="39"/>
    </row>
    <row r="10" spans="1:9" ht="159.94999999999999" customHeight="1" x14ac:dyDescent="0.25">
      <c r="A10" s="35" t="s">
        <v>49</v>
      </c>
      <c r="B10" s="35" t="s">
        <v>25</v>
      </c>
      <c r="C10" s="36" t="s">
        <v>50</v>
      </c>
      <c r="D10" s="37">
        <v>445</v>
      </c>
      <c r="E10" s="38">
        <v>0.23</v>
      </c>
      <c r="F10" s="39" t="s">
        <v>51</v>
      </c>
      <c r="G10" s="35" t="s">
        <v>52</v>
      </c>
      <c r="H10" s="39"/>
      <c r="I10" s="39"/>
    </row>
    <row r="11" spans="1:9" ht="159.94999999999999" customHeight="1" x14ac:dyDescent="0.25">
      <c r="A11" s="35" t="s">
        <v>53</v>
      </c>
      <c r="B11" s="35" t="s">
        <v>25</v>
      </c>
      <c r="C11" s="36" t="s">
        <v>54</v>
      </c>
      <c r="D11" s="37">
        <v>485</v>
      </c>
      <c r="E11" s="38">
        <v>0.23</v>
      </c>
      <c r="F11" s="39" t="s">
        <v>55</v>
      </c>
      <c r="G11" s="35" t="s">
        <v>56</v>
      </c>
      <c r="H11" s="39"/>
      <c r="I11" s="39"/>
    </row>
    <row r="12" spans="1:9" ht="159.94999999999999" customHeight="1" x14ac:dyDescent="0.25">
      <c r="A12" s="35" t="s">
        <v>57</v>
      </c>
      <c r="B12" s="35" t="s">
        <v>25</v>
      </c>
      <c r="C12" s="36" t="s">
        <v>58</v>
      </c>
      <c r="D12" s="37">
        <v>455</v>
      </c>
      <c r="E12" s="38">
        <v>0.23</v>
      </c>
      <c r="F12" s="39" t="s">
        <v>51</v>
      </c>
      <c r="G12" s="35" t="s">
        <v>59</v>
      </c>
      <c r="H12" s="38"/>
      <c r="I12" s="39"/>
    </row>
    <row r="13" spans="1:9" ht="159.94999999999999" customHeight="1" x14ac:dyDescent="0.25">
      <c r="A13" s="35" t="s">
        <v>60</v>
      </c>
      <c r="B13" s="35" t="s">
        <v>25</v>
      </c>
      <c r="C13" s="36" t="s">
        <v>61</v>
      </c>
      <c r="D13" s="37">
        <v>505</v>
      </c>
      <c r="E13" s="38">
        <v>0.23</v>
      </c>
      <c r="F13" s="39" t="s">
        <v>55</v>
      </c>
      <c r="G13" s="35" t="s">
        <v>62</v>
      </c>
      <c r="H13" s="38"/>
      <c r="I13" s="39"/>
    </row>
    <row r="14" spans="1:9" ht="159.94999999999999" customHeight="1" x14ac:dyDescent="0.25">
      <c r="A14" s="35" t="s">
        <v>63</v>
      </c>
      <c r="B14" s="35" t="s">
        <v>25</v>
      </c>
      <c r="C14" s="36">
        <v>1020</v>
      </c>
      <c r="D14" s="37">
        <v>195</v>
      </c>
      <c r="E14" s="38">
        <v>0.23</v>
      </c>
      <c r="F14" t="s">
        <v>64</v>
      </c>
      <c r="G14" s="35" t="s">
        <v>65</v>
      </c>
      <c r="H14" s="39"/>
      <c r="I14" s="41"/>
    </row>
    <row r="15" spans="1:9" ht="159.94999999999999" customHeight="1" x14ac:dyDescent="0.25">
      <c r="A15" s="35" t="s">
        <v>66</v>
      </c>
      <c r="B15" s="35" t="s">
        <v>25</v>
      </c>
      <c r="C15" s="36">
        <v>1020</v>
      </c>
      <c r="D15" s="37">
        <v>195</v>
      </c>
      <c r="E15" s="38">
        <v>0.23</v>
      </c>
      <c r="F15" t="s">
        <v>67</v>
      </c>
      <c r="G15" s="35" t="s">
        <v>65</v>
      </c>
      <c r="H15" s="39"/>
      <c r="I15" s="41"/>
    </row>
    <row r="16" spans="1:9" ht="159.94999999999999" customHeight="1" x14ac:dyDescent="0.25">
      <c r="A16" s="35" t="s">
        <v>68</v>
      </c>
      <c r="B16" s="35" t="s">
        <v>25</v>
      </c>
      <c r="C16" s="36">
        <v>1020</v>
      </c>
      <c r="D16" s="37">
        <v>195</v>
      </c>
      <c r="E16" s="38">
        <v>0.23</v>
      </c>
      <c r="F16" t="s">
        <v>69</v>
      </c>
      <c r="G16" s="35" t="s">
        <v>65</v>
      </c>
      <c r="H16" s="39"/>
      <c r="I16" s="41"/>
    </row>
    <row r="17" spans="1:9" ht="159.94999999999999" customHeight="1" x14ac:dyDescent="0.25">
      <c r="A17" s="35" t="s">
        <v>70</v>
      </c>
      <c r="B17" s="35" t="s">
        <v>25</v>
      </c>
      <c r="C17" s="36">
        <v>1037</v>
      </c>
      <c r="D17" s="37">
        <v>2240</v>
      </c>
      <c r="E17" s="38">
        <v>0.23</v>
      </c>
      <c r="F17" t="s">
        <v>71</v>
      </c>
      <c r="G17" s="35" t="s">
        <v>72</v>
      </c>
      <c r="H17" s="39"/>
      <c r="I17" s="35"/>
    </row>
    <row r="18" spans="1:9" ht="159.94999999999999" customHeight="1" x14ac:dyDescent="0.25">
      <c r="A18" s="35" t="s">
        <v>73</v>
      </c>
      <c r="B18" s="35" t="s">
        <v>74</v>
      </c>
      <c r="C18" s="36" t="s">
        <v>75</v>
      </c>
      <c r="D18" s="37">
        <v>809</v>
      </c>
      <c r="E18" s="38">
        <v>0.23</v>
      </c>
      <c r="F18" s="39" t="s">
        <v>76</v>
      </c>
      <c r="G18" s="35" t="s">
        <v>77</v>
      </c>
      <c r="H18" s="39"/>
      <c r="I18" s="39"/>
    </row>
    <row r="19" spans="1:9" ht="159.94999999999999" customHeight="1" x14ac:dyDescent="0.25">
      <c r="A19" s="35" t="s">
        <v>78</v>
      </c>
      <c r="B19" s="35" t="s">
        <v>74</v>
      </c>
      <c r="C19" s="36" t="s">
        <v>79</v>
      </c>
      <c r="D19" s="37">
        <v>919</v>
      </c>
      <c r="E19" s="38">
        <v>0.23</v>
      </c>
      <c r="F19" s="39" t="s">
        <v>80</v>
      </c>
      <c r="G19" s="35" t="s">
        <v>81</v>
      </c>
      <c r="H19" s="39"/>
      <c r="I19" s="39"/>
    </row>
    <row r="20" spans="1:9" ht="159.94999999999999" customHeight="1" x14ac:dyDescent="0.25">
      <c r="A20" s="35" t="s">
        <v>82</v>
      </c>
      <c r="B20" s="35" t="s">
        <v>74</v>
      </c>
      <c r="C20" s="36" t="s">
        <v>83</v>
      </c>
      <c r="D20" s="37">
        <v>919</v>
      </c>
      <c r="E20" s="38">
        <v>0.23</v>
      </c>
      <c r="F20" s="39" t="s">
        <v>84</v>
      </c>
      <c r="G20" s="35" t="s">
        <v>81</v>
      </c>
      <c r="H20" s="39"/>
      <c r="I20" s="39"/>
    </row>
    <row r="21" spans="1:9" ht="159.94999999999999" customHeight="1" x14ac:dyDescent="0.25">
      <c r="A21" s="35" t="s">
        <v>85</v>
      </c>
      <c r="B21" s="35" t="s">
        <v>86</v>
      </c>
      <c r="C21" s="36" t="s">
        <v>87</v>
      </c>
      <c r="D21" s="37">
        <v>505</v>
      </c>
      <c r="E21" s="38">
        <v>0.23</v>
      </c>
      <c r="F21" s="39" t="s">
        <v>88</v>
      </c>
      <c r="G21" s="35" t="s">
        <v>89</v>
      </c>
      <c r="H21" s="39"/>
      <c r="I21" s="39"/>
    </row>
    <row r="22" spans="1:9" ht="159.94999999999999" customHeight="1" x14ac:dyDescent="0.25">
      <c r="A22" s="35" t="s">
        <v>90</v>
      </c>
      <c r="B22" s="35" t="s">
        <v>86</v>
      </c>
      <c r="C22" s="36" t="s">
        <v>91</v>
      </c>
      <c r="D22" s="37">
        <v>575</v>
      </c>
      <c r="E22" s="38">
        <v>0.23</v>
      </c>
      <c r="F22" s="39" t="s">
        <v>92</v>
      </c>
      <c r="G22" s="35" t="s">
        <v>93</v>
      </c>
      <c r="H22" s="39"/>
      <c r="I22" s="39"/>
    </row>
    <row r="23" spans="1:9" ht="159.94999999999999" customHeight="1" x14ac:dyDescent="0.25">
      <c r="A23" s="35" t="s">
        <v>94</v>
      </c>
      <c r="B23" s="35" t="s">
        <v>86</v>
      </c>
      <c r="C23" s="36" t="s">
        <v>95</v>
      </c>
      <c r="D23" s="37">
        <v>575</v>
      </c>
      <c r="E23" s="38">
        <v>0.23</v>
      </c>
      <c r="F23" s="39" t="s">
        <v>92</v>
      </c>
      <c r="G23" s="35" t="s">
        <v>96</v>
      </c>
      <c r="H23" s="38"/>
      <c r="I23" s="39"/>
    </row>
    <row r="24" spans="1:9" ht="159.94999999999999" customHeight="1" x14ac:dyDescent="0.25">
      <c r="A24" s="35" t="s">
        <v>97</v>
      </c>
      <c r="B24" s="35" t="s">
        <v>86</v>
      </c>
      <c r="C24" s="36" t="s">
        <v>98</v>
      </c>
      <c r="D24" s="37">
        <v>655</v>
      </c>
      <c r="E24" s="38">
        <v>0.23</v>
      </c>
      <c r="F24" s="39" t="s">
        <v>92</v>
      </c>
      <c r="G24" s="35" t="s">
        <v>99</v>
      </c>
      <c r="H24" s="38"/>
      <c r="I24" s="39"/>
    </row>
    <row r="25" spans="1:9" ht="159.94999999999999" customHeight="1" x14ac:dyDescent="0.25">
      <c r="A25" s="35" t="s">
        <v>100</v>
      </c>
      <c r="B25" s="35" t="s">
        <v>86</v>
      </c>
      <c r="C25" s="36" t="s">
        <v>101</v>
      </c>
      <c r="D25" s="37">
        <v>605</v>
      </c>
      <c r="E25" s="38">
        <v>0.23</v>
      </c>
      <c r="F25" s="39" t="s">
        <v>102</v>
      </c>
      <c r="G25" s="35" t="s">
        <v>103</v>
      </c>
      <c r="H25" s="39"/>
      <c r="I25" s="39"/>
    </row>
    <row r="26" spans="1:9" ht="159.94999999999999" customHeight="1" x14ac:dyDescent="0.25">
      <c r="A26" s="35" t="s">
        <v>104</v>
      </c>
      <c r="B26" s="35" t="s">
        <v>86</v>
      </c>
      <c r="C26" s="36" t="s">
        <v>105</v>
      </c>
      <c r="D26" s="37">
        <v>415</v>
      </c>
      <c r="E26" s="38">
        <v>0.23</v>
      </c>
      <c r="F26" s="49" t="s">
        <v>1456</v>
      </c>
      <c r="G26" s="35" t="s">
        <v>106</v>
      </c>
      <c r="H26" s="39"/>
      <c r="I26" s="39"/>
    </row>
    <row r="27" spans="1:9" ht="159.94999999999999" customHeight="1" x14ac:dyDescent="0.25">
      <c r="A27" s="35" t="s">
        <v>107</v>
      </c>
      <c r="B27" s="35" t="s">
        <v>86</v>
      </c>
      <c r="C27" s="36" t="s">
        <v>108</v>
      </c>
      <c r="D27" s="37">
        <v>495</v>
      </c>
      <c r="E27" s="38">
        <v>0.23</v>
      </c>
      <c r="F27" s="49" t="s">
        <v>1457</v>
      </c>
      <c r="G27" s="35" t="s">
        <v>109</v>
      </c>
      <c r="H27" s="39"/>
      <c r="I27" s="39"/>
    </row>
    <row r="28" spans="1:9" ht="159.94999999999999" customHeight="1" x14ac:dyDescent="0.25">
      <c r="A28" s="35" t="s">
        <v>110</v>
      </c>
      <c r="B28" s="35" t="s">
        <v>86</v>
      </c>
      <c r="C28" s="36" t="s">
        <v>111</v>
      </c>
      <c r="D28" s="37">
        <v>565</v>
      </c>
      <c r="E28" s="38">
        <v>0.23</v>
      </c>
      <c r="F28" s="49" t="s">
        <v>1457</v>
      </c>
      <c r="G28" s="35" t="s">
        <v>112</v>
      </c>
      <c r="H28" s="38"/>
      <c r="I28" s="39"/>
    </row>
    <row r="29" spans="1:9" ht="159.94999999999999" customHeight="1" x14ac:dyDescent="0.25">
      <c r="A29" s="35" t="s">
        <v>113</v>
      </c>
      <c r="B29" s="35" t="s">
        <v>86</v>
      </c>
      <c r="C29" s="36" t="s">
        <v>114</v>
      </c>
      <c r="D29" s="37">
        <v>565</v>
      </c>
      <c r="E29" s="38">
        <v>0.23</v>
      </c>
      <c r="F29" s="49" t="s">
        <v>1457</v>
      </c>
      <c r="G29" s="35" t="s">
        <v>115</v>
      </c>
      <c r="H29" s="38"/>
      <c r="I29" s="39"/>
    </row>
    <row r="30" spans="1:9" ht="159.94999999999999" customHeight="1" x14ac:dyDescent="0.25">
      <c r="A30" s="35" t="s">
        <v>116</v>
      </c>
      <c r="B30" s="35" t="s">
        <v>86</v>
      </c>
      <c r="C30" s="36" t="s">
        <v>117</v>
      </c>
      <c r="D30" s="37">
        <v>645</v>
      </c>
      <c r="E30" s="38">
        <v>0.23</v>
      </c>
      <c r="F30" s="49" t="s">
        <v>1457</v>
      </c>
      <c r="G30" s="35" t="s">
        <v>118</v>
      </c>
      <c r="H30" s="38"/>
      <c r="I30" s="39"/>
    </row>
    <row r="31" spans="1:9" ht="159.94999999999999" customHeight="1" x14ac:dyDescent="0.25">
      <c r="A31" s="35" t="s">
        <v>119</v>
      </c>
      <c r="B31" s="35" t="s">
        <v>86</v>
      </c>
      <c r="C31" s="36" t="s">
        <v>120</v>
      </c>
      <c r="D31" s="37">
        <v>595</v>
      </c>
      <c r="E31" s="38">
        <v>0.23</v>
      </c>
      <c r="F31" t="s">
        <v>121</v>
      </c>
      <c r="G31" s="35" t="s">
        <v>122</v>
      </c>
      <c r="H31" s="39"/>
      <c r="I31" s="39"/>
    </row>
    <row r="32" spans="1:9" ht="159.94999999999999" customHeight="1" x14ac:dyDescent="0.25">
      <c r="A32" s="35" t="s">
        <v>123</v>
      </c>
      <c r="B32" s="35" t="s">
        <v>86</v>
      </c>
      <c r="C32" s="36" t="s">
        <v>124</v>
      </c>
      <c r="D32" s="37">
        <v>395</v>
      </c>
      <c r="E32" s="38">
        <v>0.23</v>
      </c>
      <c r="F32" t="s">
        <v>125</v>
      </c>
      <c r="G32" s="35" t="s">
        <v>126</v>
      </c>
      <c r="H32" s="39"/>
      <c r="I32" s="39"/>
    </row>
    <row r="33" spans="1:9" ht="159.94999999999999" customHeight="1" x14ac:dyDescent="0.25">
      <c r="A33" s="35" t="s">
        <v>127</v>
      </c>
      <c r="B33" s="35" t="s">
        <v>86</v>
      </c>
      <c r="C33" s="36" t="s">
        <v>128</v>
      </c>
      <c r="D33" s="37">
        <v>510</v>
      </c>
      <c r="E33" s="38">
        <v>0.23</v>
      </c>
      <c r="F33" s="40" t="s">
        <v>1457</v>
      </c>
      <c r="G33" s="35" t="s">
        <v>129</v>
      </c>
      <c r="H33" s="39"/>
      <c r="I33" s="39"/>
    </row>
    <row r="34" spans="1:9" ht="159.94999999999999" customHeight="1" x14ac:dyDescent="0.25">
      <c r="A34" s="35" t="s">
        <v>130</v>
      </c>
      <c r="B34" s="35" t="s">
        <v>86</v>
      </c>
      <c r="C34" s="36" t="s">
        <v>131</v>
      </c>
      <c r="D34" s="37">
        <v>585</v>
      </c>
      <c r="E34" s="38">
        <v>0.23</v>
      </c>
      <c r="F34" s="40" t="s">
        <v>1457</v>
      </c>
      <c r="G34" s="35" t="s">
        <v>132</v>
      </c>
      <c r="H34" s="38"/>
      <c r="I34" s="39"/>
    </row>
    <row r="35" spans="1:9" ht="159.94999999999999" customHeight="1" x14ac:dyDescent="0.25">
      <c r="A35" s="35" t="s">
        <v>133</v>
      </c>
      <c r="B35" s="35" t="s">
        <v>86</v>
      </c>
      <c r="C35" s="36" t="s">
        <v>134</v>
      </c>
      <c r="D35" s="37">
        <v>585</v>
      </c>
      <c r="E35" s="38">
        <v>0.23</v>
      </c>
      <c r="F35" s="40" t="s">
        <v>1457</v>
      </c>
      <c r="G35" s="35" t="s">
        <v>135</v>
      </c>
      <c r="H35" s="38"/>
      <c r="I35" s="39"/>
    </row>
    <row r="36" spans="1:9" ht="159.94999999999999" customHeight="1" x14ac:dyDescent="0.25">
      <c r="A36" s="35" t="s">
        <v>136</v>
      </c>
      <c r="B36" s="35" t="s">
        <v>86</v>
      </c>
      <c r="C36" s="36" t="s">
        <v>137</v>
      </c>
      <c r="D36" s="37">
        <v>660</v>
      </c>
      <c r="E36" s="38">
        <v>0.23</v>
      </c>
      <c r="F36" s="40" t="s">
        <v>1457</v>
      </c>
      <c r="G36" s="35" t="s">
        <v>138</v>
      </c>
      <c r="H36" s="38"/>
      <c r="I36" s="39"/>
    </row>
    <row r="37" spans="1:9" ht="159.94999999999999" customHeight="1" x14ac:dyDescent="0.25">
      <c r="A37" s="35" t="s">
        <v>139</v>
      </c>
      <c r="B37" s="35" t="s">
        <v>86</v>
      </c>
      <c r="C37" s="36" t="s">
        <v>140</v>
      </c>
      <c r="D37" s="37">
        <v>615</v>
      </c>
      <c r="E37" s="38">
        <v>0.23</v>
      </c>
      <c r="F37" t="s">
        <v>121</v>
      </c>
      <c r="G37" s="35" t="s">
        <v>141</v>
      </c>
      <c r="H37" s="39"/>
      <c r="I37" s="39"/>
    </row>
    <row r="38" spans="1:9" ht="159.94999999999999" customHeight="1" x14ac:dyDescent="0.25">
      <c r="A38" s="35" t="s">
        <v>142</v>
      </c>
      <c r="B38" s="35" t="s">
        <v>86</v>
      </c>
      <c r="C38" s="36" t="s">
        <v>143</v>
      </c>
      <c r="D38" s="37">
        <v>410</v>
      </c>
      <c r="E38" s="38">
        <v>0.23</v>
      </c>
      <c r="F38" t="s">
        <v>125</v>
      </c>
      <c r="G38" s="35" t="s">
        <v>144</v>
      </c>
      <c r="H38" s="39"/>
      <c r="I38" s="39"/>
    </row>
    <row r="39" spans="1:9" ht="159.94999999999999" customHeight="1" x14ac:dyDescent="0.25">
      <c r="A39" s="35" t="s">
        <v>145</v>
      </c>
      <c r="B39" s="35" t="s">
        <v>86</v>
      </c>
      <c r="C39" s="36">
        <v>2341</v>
      </c>
      <c r="D39" s="37">
        <v>870</v>
      </c>
      <c r="E39" s="38">
        <v>0.23</v>
      </c>
      <c r="F39" s="39" t="s">
        <v>146</v>
      </c>
      <c r="G39" s="35" t="s">
        <v>147</v>
      </c>
      <c r="H39" s="39"/>
      <c r="I39" s="39"/>
    </row>
    <row r="40" spans="1:9" ht="159.94999999999999" customHeight="1" x14ac:dyDescent="0.25">
      <c r="A40" s="35" t="s">
        <v>148</v>
      </c>
      <c r="B40" s="35" t="s">
        <v>86</v>
      </c>
      <c r="C40" s="36">
        <v>2329</v>
      </c>
      <c r="D40" s="37">
        <v>830</v>
      </c>
      <c r="E40" s="38">
        <v>0.23</v>
      </c>
      <c r="F40" s="39" t="s">
        <v>149</v>
      </c>
      <c r="G40" s="35" t="s">
        <v>150</v>
      </c>
      <c r="H40" s="39"/>
      <c r="I40" s="39"/>
    </row>
    <row r="41" spans="1:9" ht="159.94999999999999" customHeight="1" x14ac:dyDescent="0.25">
      <c r="A41" s="35" t="s">
        <v>151</v>
      </c>
      <c r="B41" s="35" t="s">
        <v>86</v>
      </c>
      <c r="C41" s="36">
        <v>2336</v>
      </c>
      <c r="D41" s="37">
        <v>695</v>
      </c>
      <c r="E41" s="38">
        <v>0.23</v>
      </c>
      <c r="F41" s="39" t="s">
        <v>152</v>
      </c>
      <c r="G41" s="35" t="s">
        <v>153</v>
      </c>
      <c r="H41" s="39"/>
      <c r="I41" s="39"/>
    </row>
    <row r="42" spans="1:9" ht="159.94999999999999" customHeight="1" x14ac:dyDescent="0.25">
      <c r="A42" s="35" t="s">
        <v>154</v>
      </c>
      <c r="B42" s="35" t="s">
        <v>86</v>
      </c>
      <c r="C42" s="36">
        <v>2336</v>
      </c>
      <c r="D42" s="37">
        <v>695</v>
      </c>
      <c r="E42" s="38">
        <v>0.23</v>
      </c>
      <c r="F42" s="39" t="s">
        <v>152</v>
      </c>
      <c r="G42" s="35" t="s">
        <v>155</v>
      </c>
      <c r="H42" s="39"/>
      <c r="I42" s="39"/>
    </row>
    <row r="43" spans="1:9" ht="159.94999999999999" customHeight="1" x14ac:dyDescent="0.25">
      <c r="A43" s="35" t="s">
        <v>156</v>
      </c>
      <c r="B43" s="35" t="s">
        <v>86</v>
      </c>
      <c r="C43" s="36">
        <v>2335</v>
      </c>
      <c r="D43" s="37">
        <v>755</v>
      </c>
      <c r="E43" s="38">
        <v>0.23</v>
      </c>
      <c r="F43" s="39" t="s">
        <v>157</v>
      </c>
      <c r="G43" s="35" t="s">
        <v>158</v>
      </c>
      <c r="H43" s="39"/>
      <c r="I43" s="39"/>
    </row>
    <row r="44" spans="1:9" ht="159.94999999999999" customHeight="1" x14ac:dyDescent="0.25">
      <c r="A44" s="35" t="s">
        <v>159</v>
      </c>
      <c r="B44" s="35" t="s">
        <v>86</v>
      </c>
      <c r="C44" s="36">
        <v>2335</v>
      </c>
      <c r="D44" s="37">
        <v>755</v>
      </c>
      <c r="E44" s="38">
        <v>0.23</v>
      </c>
      <c r="F44" s="39" t="s">
        <v>157</v>
      </c>
      <c r="G44" s="35" t="s">
        <v>160</v>
      </c>
      <c r="H44" s="38"/>
      <c r="I44" s="39"/>
    </row>
    <row r="45" spans="1:9" ht="159.94999999999999" customHeight="1" x14ac:dyDescent="0.25">
      <c r="A45" s="35" t="s">
        <v>161</v>
      </c>
      <c r="B45" s="35" t="s">
        <v>86</v>
      </c>
      <c r="C45" s="36">
        <v>2345</v>
      </c>
      <c r="D45" s="37">
        <v>1170</v>
      </c>
      <c r="E45" s="38">
        <v>0.23</v>
      </c>
      <c r="F45" s="39" t="s">
        <v>162</v>
      </c>
      <c r="G45" s="35" t="s">
        <v>163</v>
      </c>
      <c r="H45" s="39"/>
      <c r="I45" s="39"/>
    </row>
    <row r="46" spans="1:9" ht="159.94999999999999" customHeight="1" x14ac:dyDescent="0.25">
      <c r="A46" s="35" t="s">
        <v>164</v>
      </c>
      <c r="B46" s="35" t="s">
        <v>86</v>
      </c>
      <c r="C46" s="36">
        <v>2344</v>
      </c>
      <c r="D46" s="37">
        <v>1255</v>
      </c>
      <c r="E46" s="38">
        <v>0.23</v>
      </c>
      <c r="F46" s="39" t="s">
        <v>165</v>
      </c>
      <c r="G46" s="35" t="s">
        <v>163</v>
      </c>
      <c r="H46" s="39"/>
      <c r="I46" s="39"/>
    </row>
    <row r="47" spans="1:9" ht="159.94999999999999" customHeight="1" x14ac:dyDescent="0.25">
      <c r="A47" s="35" t="s">
        <v>166</v>
      </c>
      <c r="B47" s="35" t="s">
        <v>86</v>
      </c>
      <c r="C47" s="36">
        <v>2346</v>
      </c>
      <c r="D47" s="37">
        <v>1770</v>
      </c>
      <c r="E47" s="38">
        <v>0.23</v>
      </c>
      <c r="F47" s="39" t="s">
        <v>167</v>
      </c>
      <c r="G47" s="35" t="s">
        <v>168</v>
      </c>
      <c r="H47" s="39"/>
      <c r="I47" s="39"/>
    </row>
    <row r="48" spans="1:9" ht="159.94999999999999" customHeight="1" x14ac:dyDescent="0.25">
      <c r="A48" s="35" t="s">
        <v>169</v>
      </c>
      <c r="B48" s="35" t="s">
        <v>86</v>
      </c>
      <c r="C48" s="36">
        <v>2352</v>
      </c>
      <c r="D48" s="37">
        <v>1895</v>
      </c>
      <c r="E48" s="38">
        <v>0.23</v>
      </c>
      <c r="F48" s="39" t="s">
        <v>170</v>
      </c>
      <c r="G48" s="35" t="s">
        <v>171</v>
      </c>
      <c r="H48" s="39"/>
      <c r="I48" s="39"/>
    </row>
    <row r="49" spans="1:9" ht="159.94999999999999" customHeight="1" x14ac:dyDescent="0.25">
      <c r="A49" s="35" t="s">
        <v>172</v>
      </c>
      <c r="B49" s="35" t="s">
        <v>86</v>
      </c>
      <c r="C49" s="36">
        <v>2362</v>
      </c>
      <c r="D49" s="37">
        <v>1735</v>
      </c>
      <c r="E49" s="38">
        <v>0.23</v>
      </c>
      <c r="F49" s="39" t="s">
        <v>173</v>
      </c>
      <c r="G49" s="35" t="s">
        <v>174</v>
      </c>
      <c r="H49" s="39"/>
      <c r="I49" s="39"/>
    </row>
    <row r="50" spans="1:9" ht="159.94999999999999" customHeight="1" x14ac:dyDescent="0.25">
      <c r="A50" s="35" t="s">
        <v>175</v>
      </c>
      <c r="B50" s="35" t="s">
        <v>176</v>
      </c>
      <c r="C50" s="36">
        <v>620</v>
      </c>
      <c r="D50" s="37">
        <v>550</v>
      </c>
      <c r="E50" s="38">
        <v>0.23</v>
      </c>
      <c r="F50" s="39" t="s">
        <v>177</v>
      </c>
      <c r="G50" s="35" t="s">
        <v>178</v>
      </c>
      <c r="H50" s="39"/>
      <c r="I50" s="39"/>
    </row>
    <row r="51" spans="1:9" ht="159.94999999999999" customHeight="1" x14ac:dyDescent="0.25">
      <c r="A51" s="35" t="s">
        <v>179</v>
      </c>
      <c r="B51" s="35" t="s">
        <v>176</v>
      </c>
      <c r="C51" s="36">
        <v>620</v>
      </c>
      <c r="D51" s="37">
        <v>550</v>
      </c>
      <c r="E51" s="38">
        <v>0.23</v>
      </c>
      <c r="F51" s="39" t="s">
        <v>177</v>
      </c>
      <c r="G51" s="35" t="s">
        <v>180</v>
      </c>
      <c r="H51" s="38"/>
      <c r="I51" s="39"/>
    </row>
    <row r="52" spans="1:9" ht="159.94999999999999" customHeight="1" x14ac:dyDescent="0.25">
      <c r="A52" s="35" t="s">
        <v>181</v>
      </c>
      <c r="B52" s="35" t="s">
        <v>182</v>
      </c>
      <c r="C52" s="36">
        <v>2355</v>
      </c>
      <c r="D52" s="37">
        <v>2415</v>
      </c>
      <c r="E52" s="38">
        <v>0.23</v>
      </c>
      <c r="F52" t="s">
        <v>183</v>
      </c>
      <c r="G52" s="35" t="s">
        <v>184</v>
      </c>
      <c r="H52" s="39"/>
      <c r="I52" s="39"/>
    </row>
    <row r="53" spans="1:9" ht="159.94999999999999" customHeight="1" x14ac:dyDescent="0.25">
      <c r="A53" s="35" t="s">
        <v>185</v>
      </c>
      <c r="B53" s="35" t="s">
        <v>182</v>
      </c>
      <c r="C53" s="36" t="s">
        <v>186</v>
      </c>
      <c r="D53" s="37">
        <v>835</v>
      </c>
      <c r="E53" s="38">
        <v>0.23</v>
      </c>
      <c r="F53" t="s">
        <v>187</v>
      </c>
      <c r="G53" s="35" t="s">
        <v>188</v>
      </c>
      <c r="H53" s="39"/>
      <c r="I53" s="54"/>
    </row>
    <row r="54" spans="1:9" ht="159.94999999999999" customHeight="1" x14ac:dyDescent="0.25">
      <c r="A54" s="35" t="s">
        <v>189</v>
      </c>
      <c r="B54" s="35" t="s">
        <v>190</v>
      </c>
      <c r="C54" s="36" t="s">
        <v>191</v>
      </c>
      <c r="D54" s="37">
        <v>255</v>
      </c>
      <c r="E54" s="38">
        <v>0.23</v>
      </c>
      <c r="F54" s="39" t="s">
        <v>192</v>
      </c>
      <c r="G54" s="35" t="s">
        <v>193</v>
      </c>
      <c r="H54" s="39"/>
      <c r="I54" s="39"/>
    </row>
    <row r="55" spans="1:9" ht="159.94999999999999" customHeight="1" x14ac:dyDescent="0.25">
      <c r="A55" s="35" t="s">
        <v>194</v>
      </c>
      <c r="B55" s="35" t="s">
        <v>190</v>
      </c>
      <c r="C55" s="36" t="s">
        <v>195</v>
      </c>
      <c r="D55" s="37">
        <v>255</v>
      </c>
      <c r="E55" s="38">
        <v>0.23</v>
      </c>
      <c r="F55" s="39" t="s">
        <v>192</v>
      </c>
      <c r="G55" s="35" t="s">
        <v>196</v>
      </c>
      <c r="H55" s="38"/>
      <c r="I55" s="39"/>
    </row>
    <row r="56" spans="1:9" ht="159.94999999999999" customHeight="1" x14ac:dyDescent="0.25">
      <c r="A56" s="35" t="s">
        <v>197</v>
      </c>
      <c r="B56" s="35" t="s">
        <v>190</v>
      </c>
      <c r="C56" s="36" t="s">
        <v>198</v>
      </c>
      <c r="D56" s="37">
        <v>295</v>
      </c>
      <c r="E56" s="38">
        <v>0.23</v>
      </c>
      <c r="F56" s="39" t="s">
        <v>199</v>
      </c>
      <c r="G56" s="35" t="s">
        <v>200</v>
      </c>
      <c r="H56" s="39"/>
      <c r="I56" s="39"/>
    </row>
    <row r="57" spans="1:9" ht="159.94999999999999" customHeight="1" x14ac:dyDescent="0.25">
      <c r="A57" s="35" t="s">
        <v>201</v>
      </c>
      <c r="B57" s="35" t="s">
        <v>190</v>
      </c>
      <c r="C57" s="36" t="s">
        <v>202</v>
      </c>
      <c r="D57" s="37">
        <v>295</v>
      </c>
      <c r="E57" s="38">
        <v>0.23</v>
      </c>
      <c r="F57" s="39" t="s">
        <v>199</v>
      </c>
      <c r="G57" s="35" t="s">
        <v>203</v>
      </c>
      <c r="H57" s="38"/>
      <c r="I57" s="39"/>
    </row>
    <row r="58" spans="1:9" ht="159.94999999999999" customHeight="1" x14ac:dyDescent="0.25">
      <c r="A58" s="35" t="s">
        <v>204</v>
      </c>
      <c r="B58" s="35" t="s">
        <v>190</v>
      </c>
      <c r="C58" s="36" t="s">
        <v>205</v>
      </c>
      <c r="D58" s="37">
        <v>295</v>
      </c>
      <c r="E58" s="38">
        <v>0.23</v>
      </c>
      <c r="F58" s="39" t="s">
        <v>206</v>
      </c>
      <c r="G58" s="35" t="s">
        <v>207</v>
      </c>
      <c r="H58" s="39"/>
      <c r="I58" s="39"/>
    </row>
    <row r="59" spans="1:9" ht="159.94999999999999" customHeight="1" x14ac:dyDescent="0.25">
      <c r="A59" s="35" t="s">
        <v>208</v>
      </c>
      <c r="B59" s="35" t="s">
        <v>190</v>
      </c>
      <c r="C59" s="36" t="s">
        <v>209</v>
      </c>
      <c r="D59" s="37">
        <v>330</v>
      </c>
      <c r="E59" s="38">
        <v>0.23</v>
      </c>
      <c r="F59" s="39" t="s">
        <v>210</v>
      </c>
      <c r="G59" s="35" t="s">
        <v>211</v>
      </c>
      <c r="H59" s="39"/>
      <c r="I59" s="39"/>
    </row>
    <row r="60" spans="1:9" ht="159.94999999999999" customHeight="1" x14ac:dyDescent="0.25">
      <c r="A60" s="35" t="s">
        <v>212</v>
      </c>
      <c r="B60" s="35" t="s">
        <v>213</v>
      </c>
      <c r="C60" s="36" t="s">
        <v>214</v>
      </c>
      <c r="D60" s="37">
        <v>585</v>
      </c>
      <c r="E60" s="38">
        <v>0.23</v>
      </c>
      <c r="F60" t="s">
        <v>215</v>
      </c>
      <c r="G60" s="35" t="s">
        <v>216</v>
      </c>
      <c r="H60" s="39"/>
      <c r="I60" s="39"/>
    </row>
    <row r="61" spans="1:9" ht="159.94999999999999" customHeight="1" x14ac:dyDescent="0.25">
      <c r="A61" s="35" t="s">
        <v>217</v>
      </c>
      <c r="B61" s="35" t="s">
        <v>213</v>
      </c>
      <c r="C61" s="36" t="s">
        <v>218</v>
      </c>
      <c r="D61" s="37">
        <v>739</v>
      </c>
      <c r="E61" s="38">
        <v>0.23</v>
      </c>
      <c r="F61" t="s">
        <v>219</v>
      </c>
      <c r="G61" s="35" t="s">
        <v>216</v>
      </c>
      <c r="H61" s="39"/>
      <c r="I61" s="39"/>
    </row>
    <row r="62" spans="1:9" ht="159.94999999999999" customHeight="1" x14ac:dyDescent="0.25">
      <c r="A62" s="35" t="s">
        <v>220</v>
      </c>
      <c r="B62" s="35" t="s">
        <v>213</v>
      </c>
      <c r="C62" s="36" t="s">
        <v>221</v>
      </c>
      <c r="D62" s="37">
        <v>535</v>
      </c>
      <c r="E62" s="38">
        <v>0.23</v>
      </c>
      <c r="F62" t="s">
        <v>222</v>
      </c>
      <c r="G62" s="35" t="s">
        <v>216</v>
      </c>
      <c r="H62" s="39"/>
      <c r="I62" s="39"/>
    </row>
    <row r="63" spans="1:9" ht="159.94999999999999" customHeight="1" x14ac:dyDescent="0.25">
      <c r="A63" s="35" t="s">
        <v>223</v>
      </c>
      <c r="B63" s="35" t="s">
        <v>213</v>
      </c>
      <c r="C63" s="36" t="s">
        <v>224</v>
      </c>
      <c r="D63" s="37">
        <v>880</v>
      </c>
      <c r="E63" s="38">
        <v>0.23</v>
      </c>
      <c r="F63" t="s">
        <v>225</v>
      </c>
      <c r="G63" s="35" t="s">
        <v>216</v>
      </c>
      <c r="H63" s="39"/>
      <c r="I63" s="39"/>
    </row>
    <row r="64" spans="1:9" ht="159.94999999999999" customHeight="1" x14ac:dyDescent="0.25">
      <c r="A64" s="35" t="s">
        <v>226</v>
      </c>
      <c r="B64" s="35" t="s">
        <v>213</v>
      </c>
      <c r="C64" s="36" t="s">
        <v>227</v>
      </c>
      <c r="D64" s="37">
        <v>859</v>
      </c>
      <c r="E64" s="38">
        <v>0.23</v>
      </c>
      <c r="F64" t="s">
        <v>228</v>
      </c>
      <c r="G64" s="35" t="s">
        <v>216</v>
      </c>
      <c r="H64" s="39"/>
      <c r="I64" s="39"/>
    </row>
    <row r="65" spans="1:9" ht="159.94999999999999" customHeight="1" x14ac:dyDescent="0.25">
      <c r="A65" s="35" t="s">
        <v>229</v>
      </c>
      <c r="B65" s="35" t="s">
        <v>213</v>
      </c>
      <c r="C65" s="36" t="s">
        <v>230</v>
      </c>
      <c r="D65" s="37">
        <v>945</v>
      </c>
      <c r="E65" s="38">
        <v>0.23</v>
      </c>
      <c r="F65" t="s">
        <v>231</v>
      </c>
      <c r="G65" s="35" t="s">
        <v>216</v>
      </c>
      <c r="H65" s="39"/>
      <c r="I65" s="39"/>
    </row>
    <row r="66" spans="1:9" ht="159.94999999999999" customHeight="1" x14ac:dyDescent="0.25">
      <c r="A66" s="35" t="s">
        <v>232</v>
      </c>
      <c r="B66" s="35" t="s">
        <v>213</v>
      </c>
      <c r="C66" s="36" t="s">
        <v>233</v>
      </c>
      <c r="D66" s="37">
        <v>1100</v>
      </c>
      <c r="E66" s="38">
        <v>0.23</v>
      </c>
      <c r="F66" t="s">
        <v>234</v>
      </c>
      <c r="G66" s="35" t="s">
        <v>216</v>
      </c>
      <c r="H66" s="39"/>
      <c r="I66" s="39"/>
    </row>
    <row r="67" spans="1:9" ht="159.94999999999999" customHeight="1" x14ac:dyDescent="0.25">
      <c r="A67" s="35" t="s">
        <v>235</v>
      </c>
      <c r="B67" s="35" t="s">
        <v>213</v>
      </c>
      <c r="C67" s="36" t="s">
        <v>236</v>
      </c>
      <c r="D67" s="37">
        <v>1200</v>
      </c>
      <c r="E67" s="38">
        <v>0.23</v>
      </c>
      <c r="F67" s="41"/>
      <c r="G67" s="35" t="s">
        <v>216</v>
      </c>
      <c r="H67" s="38" t="s">
        <v>1458</v>
      </c>
      <c r="I67" s="54"/>
    </row>
    <row r="68" spans="1:9" ht="159.94999999999999" customHeight="1" x14ac:dyDescent="0.25">
      <c r="A68" s="35" t="s">
        <v>237</v>
      </c>
      <c r="B68" s="35" t="s">
        <v>213</v>
      </c>
      <c r="C68" s="36" t="s">
        <v>238</v>
      </c>
      <c r="D68" s="37">
        <f>_xlfn.XLOOKUP(C68,[1]Meble!$D$6:$D$63,[1]Meble!$I$6:$I$63)</f>
        <v>1150</v>
      </c>
      <c r="E68" s="38">
        <v>0.23</v>
      </c>
      <c r="F68" s="35"/>
      <c r="G68" s="35" t="s">
        <v>239</v>
      </c>
      <c r="H68" s="38" t="s">
        <v>1458</v>
      </c>
      <c r="I68" s="54"/>
    </row>
    <row r="69" spans="1:9" ht="159.94999999999999" customHeight="1" x14ac:dyDescent="0.25">
      <c r="A69" s="35" t="s">
        <v>240</v>
      </c>
      <c r="B69" s="35" t="s">
        <v>213</v>
      </c>
      <c r="C69" s="36" t="s">
        <v>241</v>
      </c>
      <c r="D69" s="37">
        <f>_xlfn.XLOOKUP(C69,[1]Meble!$D$6:$D$63,[1]Meble!$I$6:$I$63)</f>
        <v>1400</v>
      </c>
      <c r="E69" s="38">
        <v>0.23</v>
      </c>
      <c r="F69" s="39" t="s">
        <v>242</v>
      </c>
      <c r="G69" s="35" t="s">
        <v>243</v>
      </c>
      <c r="H69" s="39"/>
      <c r="I69" s="54"/>
    </row>
    <row r="70" spans="1:9" ht="159.94999999999999" customHeight="1" x14ac:dyDescent="0.25">
      <c r="A70" s="35" t="s">
        <v>244</v>
      </c>
      <c r="B70" s="35" t="s">
        <v>213</v>
      </c>
      <c r="C70" s="36" t="s">
        <v>245</v>
      </c>
      <c r="D70" s="37">
        <f>_xlfn.XLOOKUP(C70,[1]Meble!$D$6:$D$63,[1]Meble!$I$6:$I$63)</f>
        <v>600</v>
      </c>
      <c r="E70" s="38">
        <v>0.23</v>
      </c>
      <c r="F70" s="39" t="s">
        <v>246</v>
      </c>
      <c r="G70" s="35" t="s">
        <v>247</v>
      </c>
      <c r="H70" s="39"/>
      <c r="I70" s="40"/>
    </row>
    <row r="71" spans="1:9" ht="159.94999999999999" customHeight="1" x14ac:dyDescent="0.25">
      <c r="A71" s="35" t="s">
        <v>248</v>
      </c>
      <c r="B71" s="35" t="s">
        <v>213</v>
      </c>
      <c r="C71" s="36" t="s">
        <v>249</v>
      </c>
      <c r="D71" s="37">
        <f>_xlfn.XLOOKUP(C71,[1]Meble!$D$6:$D$63,[1]Meble!$I$6:$I$63)</f>
        <v>750</v>
      </c>
      <c r="E71" s="38">
        <v>0.23</v>
      </c>
      <c r="F71" s="39" t="s">
        <v>250</v>
      </c>
      <c r="G71" s="35" t="s">
        <v>251</v>
      </c>
      <c r="H71" s="39"/>
      <c r="I71" s="40"/>
    </row>
    <row r="72" spans="1:9" ht="159.94999999999999" customHeight="1" x14ac:dyDescent="0.25">
      <c r="A72" s="35" t="s">
        <v>1463</v>
      </c>
      <c r="B72" s="35" t="s">
        <v>213</v>
      </c>
      <c r="C72" s="36" t="s">
        <v>253</v>
      </c>
      <c r="D72" s="37">
        <f>_xlfn.XLOOKUP(C72,[1]Meble!$D$6:$D$63,[1]Meble!$I$6:$I$63)</f>
        <v>700</v>
      </c>
      <c r="E72" s="38">
        <v>0.23</v>
      </c>
      <c r="F72" s="39" t="s">
        <v>254</v>
      </c>
      <c r="G72" s="35" t="s">
        <v>255</v>
      </c>
      <c r="H72" s="39"/>
      <c r="I72" s="40"/>
    </row>
    <row r="73" spans="1:9" ht="159.94999999999999" customHeight="1" x14ac:dyDescent="0.25">
      <c r="A73" s="35" t="s">
        <v>1464</v>
      </c>
      <c r="B73" s="35" t="s">
        <v>213</v>
      </c>
      <c r="C73" s="36" t="s">
        <v>256</v>
      </c>
      <c r="D73" s="37">
        <f>_xlfn.XLOOKUP(C73,[1]Meble!$D$6:$D$63,[1]Meble!$I$6:$I$63)</f>
        <v>1150</v>
      </c>
      <c r="E73" s="38">
        <v>0.23</v>
      </c>
      <c r="F73" s="39" t="s">
        <v>257</v>
      </c>
      <c r="G73" s="35" t="s">
        <v>255</v>
      </c>
      <c r="H73" s="39"/>
      <c r="I73" s="40"/>
    </row>
    <row r="74" spans="1:9" ht="159.94999999999999" customHeight="1" x14ac:dyDescent="0.25">
      <c r="A74" s="35" t="s">
        <v>258</v>
      </c>
      <c r="B74" s="35" t="s">
        <v>213</v>
      </c>
      <c r="C74" s="36" t="s">
        <v>259</v>
      </c>
      <c r="D74" s="37">
        <f>_xlfn.XLOOKUP(C74,[1]Meble!$D$6:$D$63,[1]Meble!$I$6:$I$63)</f>
        <v>450</v>
      </c>
      <c r="E74" s="38">
        <v>0.23</v>
      </c>
      <c r="F74" s="39" t="s">
        <v>260</v>
      </c>
      <c r="G74" s="35" t="s">
        <v>261</v>
      </c>
      <c r="H74" s="39"/>
      <c r="I74" s="40"/>
    </row>
    <row r="75" spans="1:9" ht="159.94999999999999" customHeight="1" x14ac:dyDescent="0.25">
      <c r="A75" s="35" t="s">
        <v>262</v>
      </c>
      <c r="B75" s="35" t="s">
        <v>213</v>
      </c>
      <c r="C75" s="36" t="s">
        <v>263</v>
      </c>
      <c r="D75" s="37">
        <f>_xlfn.XLOOKUP(C75,[1]Meble!$D$6:$D$63,[1]Meble!$I$6:$I$63)</f>
        <v>800</v>
      </c>
      <c r="E75" s="38">
        <v>0.23</v>
      </c>
      <c r="F75" s="39" t="s">
        <v>264</v>
      </c>
      <c r="G75" s="35" t="s">
        <v>265</v>
      </c>
      <c r="H75" s="39"/>
      <c r="I75" s="40"/>
    </row>
    <row r="76" spans="1:9" ht="159.94999999999999" customHeight="1" x14ac:dyDescent="0.25">
      <c r="A76" s="35" t="s">
        <v>266</v>
      </c>
      <c r="B76" s="35" t="s">
        <v>213</v>
      </c>
      <c r="C76" s="36" t="s">
        <v>267</v>
      </c>
      <c r="D76" s="37">
        <f>_xlfn.XLOOKUP(C76,[1]Meble!$D$6:$D$63,[1]Meble!$I$6:$I$63)</f>
        <v>900</v>
      </c>
      <c r="E76" s="38">
        <v>0.23</v>
      </c>
      <c r="F76" s="39" t="s">
        <v>268</v>
      </c>
      <c r="G76" s="35" t="s">
        <v>269</v>
      </c>
      <c r="H76" s="39"/>
      <c r="I76" s="40"/>
    </row>
    <row r="77" spans="1:9" ht="159.94999999999999" customHeight="1" x14ac:dyDescent="0.25">
      <c r="A77" s="35" t="s">
        <v>270</v>
      </c>
      <c r="B77" s="35" t="s">
        <v>213</v>
      </c>
      <c r="C77" s="36" t="s">
        <v>271</v>
      </c>
      <c r="D77" s="37">
        <f>_xlfn.XLOOKUP(C77,[1]Meble!$D$6:$D$63,[1]Meble!$I$6:$I$63)</f>
        <v>1150</v>
      </c>
      <c r="E77" s="38">
        <v>0.23</v>
      </c>
      <c r="F77" s="39" t="s">
        <v>272</v>
      </c>
      <c r="G77" s="35" t="s">
        <v>273</v>
      </c>
      <c r="H77" s="39"/>
      <c r="I77" s="40"/>
    </row>
    <row r="78" spans="1:9" ht="159.94999999999999" customHeight="1" x14ac:dyDescent="0.25">
      <c r="A78" s="35" t="s">
        <v>274</v>
      </c>
      <c r="B78" s="35" t="s">
        <v>213</v>
      </c>
      <c r="C78" s="36" t="s">
        <v>275</v>
      </c>
      <c r="D78" s="37">
        <f>_xlfn.XLOOKUP(C78,[1]Meble!$D$6:$D$63,[1]Meble!$I$6:$I$63)</f>
        <v>1400</v>
      </c>
      <c r="E78" s="38">
        <v>0.23</v>
      </c>
      <c r="F78" s="39" t="s">
        <v>276</v>
      </c>
      <c r="G78" s="35" t="s">
        <v>277</v>
      </c>
      <c r="H78" s="39"/>
      <c r="I78" s="40"/>
    </row>
    <row r="79" spans="1:9" ht="159.94999999999999" customHeight="1" x14ac:dyDescent="0.25">
      <c r="A79" s="35" t="s">
        <v>278</v>
      </c>
      <c r="B79" s="35" t="s">
        <v>213</v>
      </c>
      <c r="C79" s="36" t="s">
        <v>279</v>
      </c>
      <c r="D79" s="37">
        <f>_xlfn.XLOOKUP(C79,[1]Meble!$D$6:$D$63,[1]Meble!$I$6:$I$63)</f>
        <v>1050</v>
      </c>
      <c r="E79" s="38">
        <v>0.23</v>
      </c>
      <c r="F79" s="39" t="s">
        <v>280</v>
      </c>
      <c r="G79" s="35" t="s">
        <v>281</v>
      </c>
      <c r="H79" s="39"/>
      <c r="I79" s="40"/>
    </row>
    <row r="80" spans="1:9" ht="159.94999999999999" customHeight="1" x14ac:dyDescent="0.25">
      <c r="A80" s="35" t="s">
        <v>282</v>
      </c>
      <c r="B80" s="35" t="s">
        <v>213</v>
      </c>
      <c r="C80" s="36" t="s">
        <v>283</v>
      </c>
      <c r="D80" s="37">
        <f>_xlfn.XLOOKUP(C80,[1]Meble!$D$6:$D$63,[1]Meble!$I$6:$I$63)</f>
        <v>1300</v>
      </c>
      <c r="E80" s="38">
        <v>0.23</v>
      </c>
      <c r="F80" s="39" t="s">
        <v>284</v>
      </c>
      <c r="G80" s="35" t="s">
        <v>285</v>
      </c>
      <c r="H80" s="39"/>
      <c r="I80" s="40"/>
    </row>
    <row r="81" spans="1:9" ht="159.94999999999999" customHeight="1" x14ac:dyDescent="0.25">
      <c r="A81" s="35" t="s">
        <v>286</v>
      </c>
      <c r="B81" s="35" t="s">
        <v>213</v>
      </c>
      <c r="C81" s="36" t="s">
        <v>287</v>
      </c>
      <c r="D81" s="37">
        <f>_xlfn.XLOOKUP(C81,[1]Meble!$D$6:$D$63,[1]Meble!$I$6:$I$63)</f>
        <v>900</v>
      </c>
      <c r="E81" s="38">
        <v>0.23</v>
      </c>
      <c r="F81" s="39" t="s">
        <v>288</v>
      </c>
      <c r="G81" s="35" t="s">
        <v>289</v>
      </c>
      <c r="H81" s="39"/>
      <c r="I81" s="40"/>
    </row>
    <row r="82" spans="1:9" ht="159.94999999999999" customHeight="1" x14ac:dyDescent="0.25">
      <c r="A82" s="35" t="s">
        <v>290</v>
      </c>
      <c r="B82" s="35" t="s">
        <v>213</v>
      </c>
      <c r="C82" s="36" t="s">
        <v>291</v>
      </c>
      <c r="D82" s="37">
        <f>_xlfn.XLOOKUP(C82,[1]Meble!$D$6:$D$63,[1]Meble!$I$6:$I$63)</f>
        <v>1150</v>
      </c>
      <c r="E82" s="38">
        <v>0.23</v>
      </c>
      <c r="F82" s="39" t="s">
        <v>292</v>
      </c>
      <c r="G82" s="35" t="s">
        <v>293</v>
      </c>
      <c r="H82" s="39"/>
      <c r="I82" s="40"/>
    </row>
    <row r="83" spans="1:9" ht="159.94999999999999" customHeight="1" x14ac:dyDescent="0.25">
      <c r="A83" s="35" t="s">
        <v>294</v>
      </c>
      <c r="B83" s="35" t="s">
        <v>213</v>
      </c>
      <c r="C83" s="36" t="s">
        <v>295</v>
      </c>
      <c r="D83" s="37">
        <f>_xlfn.XLOOKUP(C83,[1]Meble!$D$6:$D$63,[1]Meble!$I$6:$I$63)</f>
        <v>1900</v>
      </c>
      <c r="E83" s="38">
        <v>0.23</v>
      </c>
      <c r="F83" s="39" t="s">
        <v>296</v>
      </c>
      <c r="G83" s="35" t="s">
        <v>297</v>
      </c>
      <c r="H83" s="39"/>
      <c r="I83" s="40"/>
    </row>
    <row r="84" spans="1:9" ht="159.94999999999999" customHeight="1" x14ac:dyDescent="0.25">
      <c r="A84" s="35" t="s">
        <v>298</v>
      </c>
      <c r="B84" s="35" t="s">
        <v>213</v>
      </c>
      <c r="C84" s="36" t="s">
        <v>299</v>
      </c>
      <c r="D84" s="37">
        <f>_xlfn.XLOOKUP(C84,[1]Meble!$D$6:$D$63,[1]Meble!$I$6:$I$63)</f>
        <v>400</v>
      </c>
      <c r="E84" s="38">
        <v>0.23</v>
      </c>
      <c r="F84" s="39" t="s">
        <v>300</v>
      </c>
      <c r="G84" s="35" t="s">
        <v>301</v>
      </c>
      <c r="H84" s="39"/>
      <c r="I84" s="40"/>
    </row>
    <row r="85" spans="1:9" ht="159.94999999999999" customHeight="1" x14ac:dyDescent="0.25">
      <c r="A85" s="35" t="s">
        <v>252</v>
      </c>
      <c r="B85" s="35" t="s">
        <v>213</v>
      </c>
      <c r="C85" s="36" t="s">
        <v>253</v>
      </c>
      <c r="D85" s="37">
        <f>_xlfn.XLOOKUP(C85,[1]Meble!$D$6:$D$63,[1]Meble!$I$6:$I$63)</f>
        <v>700</v>
      </c>
      <c r="E85" s="38">
        <v>0.23</v>
      </c>
      <c r="F85" s="39" t="s">
        <v>254</v>
      </c>
      <c r="G85" s="35" t="s">
        <v>302</v>
      </c>
      <c r="H85" s="39"/>
      <c r="I85" s="40"/>
    </row>
    <row r="86" spans="1:9" ht="159.94999999999999" customHeight="1" x14ac:dyDescent="0.25">
      <c r="A86" s="35" t="s">
        <v>248</v>
      </c>
      <c r="B86" s="35" t="s">
        <v>213</v>
      </c>
      <c r="C86" s="36" t="s">
        <v>303</v>
      </c>
      <c r="D86" s="37">
        <f>_xlfn.XLOOKUP(C86,[1]Meble!$D$6:$D$63,[1]Meble!$I$6:$I$63)</f>
        <v>500</v>
      </c>
      <c r="E86" s="38">
        <v>0.23</v>
      </c>
      <c r="F86" s="39" t="s">
        <v>304</v>
      </c>
      <c r="G86" s="35" t="s">
        <v>305</v>
      </c>
      <c r="H86" s="39"/>
      <c r="I86" s="40"/>
    </row>
    <row r="87" spans="1:9" ht="159.94999999999999" customHeight="1" x14ac:dyDescent="0.25">
      <c r="A87" s="35" t="s">
        <v>306</v>
      </c>
      <c r="B87" s="35" t="s">
        <v>213</v>
      </c>
      <c r="C87" s="36" t="s">
        <v>307</v>
      </c>
      <c r="D87" s="37">
        <f>_xlfn.XLOOKUP(C87,[1]Meble!$D$6:$D$63,[1]Meble!$I$6:$I$63)</f>
        <v>350</v>
      </c>
      <c r="E87" s="38">
        <v>0.23</v>
      </c>
      <c r="F87" s="39" t="s">
        <v>308</v>
      </c>
      <c r="G87" s="35" t="s">
        <v>309</v>
      </c>
      <c r="H87" s="39"/>
      <c r="I87" s="40"/>
    </row>
    <row r="88" spans="1:9" ht="159.94999999999999" customHeight="1" x14ac:dyDescent="0.25">
      <c r="A88" s="35" t="s">
        <v>310</v>
      </c>
      <c r="B88" s="35" t="s">
        <v>213</v>
      </c>
      <c r="C88" s="36" t="s">
        <v>311</v>
      </c>
      <c r="D88" s="37">
        <f>_xlfn.XLOOKUP(C88,[1]Meble!$D$6:$D$63,[1]Meble!$I$6:$I$63)</f>
        <v>600</v>
      </c>
      <c r="E88" s="38">
        <v>0.23</v>
      </c>
      <c r="F88" s="39" t="s">
        <v>312</v>
      </c>
      <c r="G88" s="35" t="s">
        <v>313</v>
      </c>
      <c r="H88" s="39"/>
      <c r="I88" s="40"/>
    </row>
    <row r="89" spans="1:9" ht="159.94999999999999" customHeight="1" x14ac:dyDescent="0.25">
      <c r="A89" s="35" t="s">
        <v>237</v>
      </c>
      <c r="B89" s="35" t="s">
        <v>213</v>
      </c>
      <c r="C89" s="36" t="s">
        <v>314</v>
      </c>
      <c r="D89" s="37">
        <f>_xlfn.XLOOKUP(C89,[1]Meble!$D$6:$D$63,[1]Meble!$I$6:$I$63)</f>
        <v>700</v>
      </c>
      <c r="E89" s="38">
        <v>0.23</v>
      </c>
      <c r="F89" s="39" t="s">
        <v>315</v>
      </c>
      <c r="G89" s="35" t="s">
        <v>316</v>
      </c>
      <c r="H89" s="39"/>
      <c r="I89" s="40"/>
    </row>
    <row r="90" spans="1:9" ht="159.94999999999999" customHeight="1" x14ac:dyDescent="0.25">
      <c r="A90" s="35" t="s">
        <v>240</v>
      </c>
      <c r="B90" s="35" t="s">
        <v>213</v>
      </c>
      <c r="C90" s="36" t="s">
        <v>317</v>
      </c>
      <c r="D90" s="37">
        <f>_xlfn.XLOOKUP(C90,[1]Meble!$D$6:$D$63,[1]Meble!$I$6:$I$63)</f>
        <v>1000</v>
      </c>
      <c r="E90" s="38">
        <v>0.23</v>
      </c>
      <c r="F90" t="s">
        <v>318</v>
      </c>
      <c r="G90" s="35" t="s">
        <v>319</v>
      </c>
      <c r="H90" s="39"/>
      <c r="I90" s="40"/>
    </row>
    <row r="91" spans="1:9" ht="159.94999999999999" customHeight="1" x14ac:dyDescent="0.25">
      <c r="A91" s="35" t="s">
        <v>244</v>
      </c>
      <c r="B91" s="35" t="s">
        <v>213</v>
      </c>
      <c r="C91" s="36" t="s">
        <v>320</v>
      </c>
      <c r="D91" s="37">
        <f>_xlfn.XLOOKUP(C91,[1]Meble!$D$6:$D$63,[1]Meble!$I$6:$I$63)</f>
        <v>450</v>
      </c>
      <c r="E91" s="38">
        <v>0.23</v>
      </c>
      <c r="F91" s="39" t="s">
        <v>321</v>
      </c>
      <c r="G91" s="35" t="s">
        <v>322</v>
      </c>
      <c r="H91" s="39"/>
      <c r="I91" s="40"/>
    </row>
    <row r="92" spans="1:9" ht="159.94999999999999" customHeight="1" x14ac:dyDescent="0.25">
      <c r="A92" s="35" t="s">
        <v>323</v>
      </c>
      <c r="B92" s="35" t="s">
        <v>213</v>
      </c>
      <c r="C92" s="36" t="s">
        <v>324</v>
      </c>
      <c r="D92" s="37">
        <f>_xlfn.XLOOKUP(C92,[1]Meble!$D$6:$D$63,[1]Meble!$I$6:$I$63)</f>
        <v>250</v>
      </c>
      <c r="E92" s="38">
        <v>0.23</v>
      </c>
      <c r="F92" s="39" t="s">
        <v>325</v>
      </c>
      <c r="G92" s="35" t="s">
        <v>326</v>
      </c>
      <c r="H92" s="39"/>
      <c r="I92" s="40"/>
    </row>
    <row r="93" spans="1:9" ht="159.94999999999999" customHeight="1" x14ac:dyDescent="0.25">
      <c r="A93" s="35" t="s">
        <v>327</v>
      </c>
      <c r="B93" s="35" t="s">
        <v>213</v>
      </c>
      <c r="C93" s="36" t="s">
        <v>328</v>
      </c>
      <c r="D93" s="37">
        <f>_xlfn.XLOOKUP(C93,[1]Meble!$D$6:$D$63,[1]Meble!$I$6:$I$63)</f>
        <v>450</v>
      </c>
      <c r="E93" s="38">
        <v>0.23</v>
      </c>
      <c r="F93" s="39" t="s">
        <v>329</v>
      </c>
      <c r="G93" s="35" t="s">
        <v>330</v>
      </c>
      <c r="H93" s="39"/>
      <c r="I93" s="40"/>
    </row>
    <row r="94" spans="1:9" ht="159.94999999999999" customHeight="1" x14ac:dyDescent="0.25">
      <c r="A94" s="35" t="s">
        <v>278</v>
      </c>
      <c r="B94" s="35" t="s">
        <v>213</v>
      </c>
      <c r="C94" s="36" t="s">
        <v>331</v>
      </c>
      <c r="D94" s="37">
        <f>_xlfn.XLOOKUP(C94,[1]Meble!$D$6:$D$63,[1]Meble!$I$6:$I$63)</f>
        <v>600</v>
      </c>
      <c r="E94" s="38">
        <v>0.23</v>
      </c>
      <c r="F94" s="39" t="s">
        <v>332</v>
      </c>
      <c r="G94" s="35" t="s">
        <v>333</v>
      </c>
      <c r="H94" s="39"/>
      <c r="I94" s="40"/>
    </row>
    <row r="95" spans="1:9" ht="159.94999999999999" customHeight="1" x14ac:dyDescent="0.25">
      <c r="A95" s="35" t="s">
        <v>282</v>
      </c>
      <c r="B95" s="35" t="s">
        <v>213</v>
      </c>
      <c r="C95" s="36" t="s">
        <v>334</v>
      </c>
      <c r="D95" s="37">
        <f>_xlfn.XLOOKUP(C95,[1]Meble!$D$6:$D$63,[1]Meble!$I$6:$I$63)</f>
        <v>800</v>
      </c>
      <c r="E95" s="38">
        <v>0.23</v>
      </c>
      <c r="F95" s="39" t="s">
        <v>335</v>
      </c>
      <c r="G95" s="35" t="s">
        <v>336</v>
      </c>
      <c r="H95" s="39"/>
      <c r="I95" s="40"/>
    </row>
    <row r="96" spans="1:9" ht="159.94999999999999" customHeight="1" x14ac:dyDescent="0.25">
      <c r="A96" s="35" t="s">
        <v>337</v>
      </c>
      <c r="B96" s="35" t="s">
        <v>213</v>
      </c>
      <c r="C96" s="36" t="s">
        <v>338</v>
      </c>
      <c r="D96" s="37">
        <f>_xlfn.XLOOKUP(C96,[1]Meble!$D$6:$D$63,[1]Meble!$I$6:$I$63)</f>
        <v>450</v>
      </c>
      <c r="E96" s="38">
        <v>0.23</v>
      </c>
      <c r="F96" s="39" t="s">
        <v>339</v>
      </c>
      <c r="G96" s="35" t="s">
        <v>340</v>
      </c>
      <c r="H96" s="39"/>
      <c r="I96" s="40"/>
    </row>
    <row r="97" spans="1:9" ht="159.94999999999999" customHeight="1" x14ac:dyDescent="0.25">
      <c r="A97" s="35" t="s">
        <v>341</v>
      </c>
      <c r="B97" s="35" t="s">
        <v>342</v>
      </c>
      <c r="C97" s="36" t="s">
        <v>343</v>
      </c>
      <c r="D97" s="37">
        <v>500</v>
      </c>
      <c r="E97" s="38">
        <v>0.23</v>
      </c>
      <c r="F97" s="39" t="s">
        <v>344</v>
      </c>
      <c r="G97" s="35" t="s">
        <v>345</v>
      </c>
      <c r="H97" s="39"/>
      <c r="I97" s="54"/>
    </row>
    <row r="98" spans="1:9" ht="159.94999999999999" customHeight="1" x14ac:dyDescent="0.25">
      <c r="A98" s="35" t="s">
        <v>346</v>
      </c>
      <c r="B98" s="35" t="s">
        <v>342</v>
      </c>
      <c r="C98" s="36" t="s">
        <v>347</v>
      </c>
      <c r="D98" s="37">
        <v>930</v>
      </c>
      <c r="E98" s="38">
        <v>0.23</v>
      </c>
      <c r="F98" s="39" t="s">
        <v>348</v>
      </c>
      <c r="G98" s="35" t="s">
        <v>349</v>
      </c>
      <c r="H98" s="39"/>
      <c r="I98" s="39"/>
    </row>
    <row r="99" spans="1:9" ht="159.94999999999999" customHeight="1" x14ac:dyDescent="0.25">
      <c r="A99" s="35" t="s">
        <v>350</v>
      </c>
      <c r="B99" s="35" t="s">
        <v>342</v>
      </c>
      <c r="C99" s="36" t="s">
        <v>351</v>
      </c>
      <c r="D99" s="37">
        <v>1440</v>
      </c>
      <c r="E99" s="38">
        <v>0.23</v>
      </c>
      <c r="F99" s="39" t="s">
        <v>352</v>
      </c>
      <c r="G99" s="35" t="s">
        <v>353</v>
      </c>
      <c r="H99" s="39"/>
      <c r="I99" s="39"/>
    </row>
    <row r="100" spans="1:9" ht="159.94999999999999" customHeight="1" x14ac:dyDescent="0.25">
      <c r="A100" s="35" t="s">
        <v>354</v>
      </c>
      <c r="B100" s="35" t="s">
        <v>342</v>
      </c>
      <c r="C100" s="36" t="s">
        <v>355</v>
      </c>
      <c r="D100" s="37">
        <v>1480</v>
      </c>
      <c r="E100" s="38">
        <v>0.23</v>
      </c>
      <c r="F100" s="39" t="s">
        <v>356</v>
      </c>
      <c r="G100" s="35" t="s">
        <v>357</v>
      </c>
      <c r="H100" s="39"/>
      <c r="I100" s="39"/>
    </row>
    <row r="101" spans="1:9" ht="159.94999999999999" customHeight="1" x14ac:dyDescent="0.25">
      <c r="A101" s="35" t="s">
        <v>358</v>
      </c>
      <c r="B101" s="35" t="s">
        <v>342</v>
      </c>
      <c r="C101" s="36" t="s">
        <v>359</v>
      </c>
      <c r="D101" s="37">
        <v>850</v>
      </c>
      <c r="E101" s="38">
        <v>0.23</v>
      </c>
      <c r="F101" s="39" t="s">
        <v>360</v>
      </c>
      <c r="G101" s="35" t="s">
        <v>361</v>
      </c>
      <c r="H101" s="39"/>
      <c r="I101" s="39"/>
    </row>
    <row r="102" spans="1:9" ht="159.94999999999999" customHeight="1" x14ac:dyDescent="0.25">
      <c r="A102" s="35" t="s">
        <v>362</v>
      </c>
      <c r="B102" s="35" t="s">
        <v>342</v>
      </c>
      <c r="C102" s="36" t="s">
        <v>363</v>
      </c>
      <c r="D102" s="37">
        <v>420</v>
      </c>
      <c r="E102" s="38">
        <v>0.23</v>
      </c>
      <c r="F102" s="39" t="s">
        <v>364</v>
      </c>
      <c r="G102" s="35" t="s">
        <v>365</v>
      </c>
      <c r="H102" s="39"/>
      <c r="I102" s="39"/>
    </row>
    <row r="103" spans="1:9" ht="159.94999999999999" customHeight="1" x14ac:dyDescent="0.25">
      <c r="A103" s="35" t="s">
        <v>366</v>
      </c>
      <c r="B103" s="35" t="s">
        <v>342</v>
      </c>
      <c r="C103" s="36" t="s">
        <v>367</v>
      </c>
      <c r="D103" s="37">
        <v>1390</v>
      </c>
      <c r="E103" s="38">
        <v>0.23</v>
      </c>
      <c r="F103" s="39" t="s">
        <v>368</v>
      </c>
      <c r="G103" s="35" t="s">
        <v>369</v>
      </c>
      <c r="H103" s="39"/>
      <c r="I103" s="39"/>
    </row>
    <row r="104" spans="1:9" ht="159.94999999999999" customHeight="1" x14ac:dyDescent="0.25">
      <c r="A104" s="35" t="s">
        <v>370</v>
      </c>
      <c r="B104" s="35" t="s">
        <v>371</v>
      </c>
      <c r="C104" s="36" t="s">
        <v>372</v>
      </c>
      <c r="D104" s="37">
        <v>379</v>
      </c>
      <c r="E104" s="38">
        <v>0.23</v>
      </c>
      <c r="F104" s="39" t="s">
        <v>373</v>
      </c>
      <c r="G104" s="35" t="s">
        <v>374</v>
      </c>
      <c r="H104" s="39"/>
      <c r="I104" s="35"/>
    </row>
    <row r="105" spans="1:9" ht="159.94999999999999" customHeight="1" x14ac:dyDescent="0.25">
      <c r="A105" s="35" t="s">
        <v>375</v>
      </c>
      <c r="B105" s="35" t="s">
        <v>371</v>
      </c>
      <c r="C105" s="36" t="s">
        <v>376</v>
      </c>
      <c r="D105" s="37">
        <v>729</v>
      </c>
      <c r="E105" s="38">
        <v>0.23</v>
      </c>
      <c r="F105" s="39" t="s">
        <v>377</v>
      </c>
      <c r="G105" s="35" t="s">
        <v>378</v>
      </c>
      <c r="H105" s="39"/>
      <c r="I105" s="35"/>
    </row>
    <row r="106" spans="1:9" ht="159.94999999999999" customHeight="1" x14ac:dyDescent="0.25">
      <c r="A106" s="35" t="s">
        <v>379</v>
      </c>
      <c r="B106" s="35" t="s">
        <v>371</v>
      </c>
      <c r="C106" s="36" t="s">
        <v>380</v>
      </c>
      <c r="D106" s="37">
        <v>379</v>
      </c>
      <c r="E106" s="38">
        <v>0.23</v>
      </c>
      <c r="F106" s="39" t="s">
        <v>381</v>
      </c>
      <c r="G106" s="35" t="s">
        <v>382</v>
      </c>
      <c r="H106" s="39"/>
      <c r="I106" s="35"/>
    </row>
    <row r="107" spans="1:9" ht="159.94999999999999" customHeight="1" x14ac:dyDescent="0.25">
      <c r="A107" s="35" t="s">
        <v>383</v>
      </c>
      <c r="B107" s="35" t="s">
        <v>371</v>
      </c>
      <c r="C107" s="36" t="s">
        <v>384</v>
      </c>
      <c r="D107" s="37">
        <v>349</v>
      </c>
      <c r="E107" s="38">
        <v>0.23</v>
      </c>
      <c r="F107" s="39" t="s">
        <v>385</v>
      </c>
      <c r="G107" s="35" t="s">
        <v>386</v>
      </c>
      <c r="H107" s="39"/>
      <c r="I107" s="35"/>
    </row>
    <row r="108" spans="1:9" ht="159.94999999999999" customHeight="1" x14ac:dyDescent="0.25">
      <c r="A108" s="35" t="s">
        <v>387</v>
      </c>
      <c r="B108" s="35" t="s">
        <v>371</v>
      </c>
      <c r="C108" s="36" t="s">
        <v>388</v>
      </c>
      <c r="D108" s="37">
        <v>179</v>
      </c>
      <c r="E108" s="38">
        <v>0.23</v>
      </c>
      <c r="F108" s="39" t="s">
        <v>389</v>
      </c>
      <c r="G108" s="35" t="s">
        <v>390</v>
      </c>
      <c r="H108" s="39"/>
      <c r="I108" s="35"/>
    </row>
    <row r="109" spans="1:9" ht="159.94999999999999" customHeight="1" x14ac:dyDescent="0.25">
      <c r="A109" s="35" t="s">
        <v>391</v>
      </c>
      <c r="B109" s="35" t="s">
        <v>371</v>
      </c>
      <c r="C109" s="36" t="s">
        <v>392</v>
      </c>
      <c r="D109" s="37">
        <v>559</v>
      </c>
      <c r="E109" s="38">
        <v>0.23</v>
      </c>
      <c r="F109" s="39" t="s">
        <v>393</v>
      </c>
      <c r="G109" s="35" t="s">
        <v>394</v>
      </c>
      <c r="H109" s="39"/>
      <c r="I109" s="35"/>
    </row>
    <row r="110" spans="1:9" ht="159.94999999999999" customHeight="1" x14ac:dyDescent="0.25">
      <c r="A110" s="35" t="s">
        <v>395</v>
      </c>
      <c r="B110" s="35" t="s">
        <v>371</v>
      </c>
      <c r="C110" s="36" t="s">
        <v>396</v>
      </c>
      <c r="D110" s="37">
        <v>159</v>
      </c>
      <c r="E110" s="38">
        <v>0.23</v>
      </c>
      <c r="F110" s="39" t="s">
        <v>397</v>
      </c>
      <c r="G110" s="35" t="s">
        <v>398</v>
      </c>
      <c r="H110" s="39"/>
      <c r="I110" s="35"/>
    </row>
    <row r="111" spans="1:9" ht="159.94999999999999" customHeight="1" x14ac:dyDescent="0.25">
      <c r="A111" s="35" t="s">
        <v>399</v>
      </c>
      <c r="B111" s="35" t="s">
        <v>400</v>
      </c>
      <c r="C111" s="36" t="s">
        <v>401</v>
      </c>
      <c r="D111" s="37">
        <v>349</v>
      </c>
      <c r="E111" s="38">
        <v>0.23</v>
      </c>
      <c r="F111" s="39" t="s">
        <v>402</v>
      </c>
      <c r="G111" s="35" t="s">
        <v>403</v>
      </c>
      <c r="H111" s="39"/>
      <c r="I111" s="35"/>
    </row>
    <row r="112" spans="1:9" ht="159.94999999999999" customHeight="1" x14ac:dyDescent="0.25">
      <c r="A112" s="35" t="s">
        <v>404</v>
      </c>
      <c r="B112" s="35" t="s">
        <v>400</v>
      </c>
      <c r="C112" s="36" t="s">
        <v>405</v>
      </c>
      <c r="D112" s="37">
        <v>759</v>
      </c>
      <c r="E112" s="38">
        <v>0.23</v>
      </c>
      <c r="F112" s="39" t="s">
        <v>406</v>
      </c>
      <c r="G112" s="35" t="s">
        <v>407</v>
      </c>
      <c r="H112" s="39"/>
      <c r="I112" s="35"/>
    </row>
    <row r="113" spans="1:9" ht="159.94999999999999" customHeight="1" x14ac:dyDescent="0.25">
      <c r="A113" s="35" t="s">
        <v>408</v>
      </c>
      <c r="B113" s="35" t="s">
        <v>400</v>
      </c>
      <c r="C113" s="36" t="s">
        <v>409</v>
      </c>
      <c r="D113" s="37">
        <v>1399</v>
      </c>
      <c r="E113" s="38">
        <v>0.23</v>
      </c>
      <c r="F113" s="39" t="s">
        <v>410</v>
      </c>
      <c r="G113" s="35" t="s">
        <v>411</v>
      </c>
      <c r="H113" s="39"/>
      <c r="I113" s="35"/>
    </row>
    <row r="114" spans="1:9" ht="159.94999999999999" customHeight="1" x14ac:dyDescent="0.25">
      <c r="A114" s="35" t="s">
        <v>412</v>
      </c>
      <c r="B114" s="35" t="s">
        <v>400</v>
      </c>
      <c r="C114" s="36" t="s">
        <v>413</v>
      </c>
      <c r="D114" s="37">
        <v>1199</v>
      </c>
      <c r="E114" s="38">
        <v>0.23</v>
      </c>
      <c r="F114" s="39" t="s">
        <v>414</v>
      </c>
      <c r="G114" s="35" t="s">
        <v>415</v>
      </c>
      <c r="H114" s="39"/>
      <c r="I114" s="35"/>
    </row>
    <row r="115" spans="1:9" ht="159.94999999999999" customHeight="1" x14ac:dyDescent="0.25">
      <c r="A115" s="35" t="s">
        <v>416</v>
      </c>
      <c r="B115" s="35" t="s">
        <v>400</v>
      </c>
      <c r="C115" s="36" t="s">
        <v>417</v>
      </c>
      <c r="D115" s="37">
        <v>2499</v>
      </c>
      <c r="E115" s="38">
        <v>0.23</v>
      </c>
      <c r="F115" s="39" t="s">
        <v>418</v>
      </c>
      <c r="G115" s="35" t="s">
        <v>419</v>
      </c>
      <c r="H115" s="39"/>
      <c r="I115" s="35"/>
    </row>
    <row r="116" spans="1:9" ht="159.94999999999999" customHeight="1" x14ac:dyDescent="0.25">
      <c r="A116" s="35" t="s">
        <v>420</v>
      </c>
      <c r="B116" s="35" t="s">
        <v>400</v>
      </c>
      <c r="C116" s="36" t="s">
        <v>421</v>
      </c>
      <c r="D116" s="37">
        <v>599</v>
      </c>
      <c r="E116" s="38">
        <v>0.23</v>
      </c>
      <c r="F116" s="39" t="s">
        <v>422</v>
      </c>
      <c r="G116" s="35" t="s">
        <v>423</v>
      </c>
      <c r="H116" s="39"/>
      <c r="I116" s="35"/>
    </row>
    <row r="117" spans="1:9" ht="159.94999999999999" customHeight="1" x14ac:dyDescent="0.25">
      <c r="A117" s="35" t="s">
        <v>424</v>
      </c>
      <c r="B117" s="35" t="s">
        <v>425</v>
      </c>
      <c r="C117" s="36" t="s">
        <v>426</v>
      </c>
      <c r="D117" s="37">
        <v>22</v>
      </c>
      <c r="E117" s="38">
        <v>0.23</v>
      </c>
      <c r="F117" t="s">
        <v>427</v>
      </c>
      <c r="G117" s="35" t="s">
        <v>428</v>
      </c>
      <c r="H117" s="39"/>
      <c r="I117" s="35"/>
    </row>
    <row r="118" spans="1:9" ht="159.94999999999999" customHeight="1" x14ac:dyDescent="0.25">
      <c r="A118" s="35" t="s">
        <v>429</v>
      </c>
      <c r="B118" s="35" t="s">
        <v>425</v>
      </c>
      <c r="C118" s="36" t="s">
        <v>430</v>
      </c>
      <c r="D118" s="37">
        <v>79</v>
      </c>
      <c r="E118" s="38">
        <v>0.23</v>
      </c>
      <c r="F118" s="39" t="s">
        <v>431</v>
      </c>
      <c r="G118" s="35" t="s">
        <v>432</v>
      </c>
      <c r="H118" s="39"/>
      <c r="I118" s="35"/>
    </row>
    <row r="119" spans="1:9" ht="159.94999999999999" customHeight="1" x14ac:dyDescent="0.25">
      <c r="A119" s="35" t="s">
        <v>433</v>
      </c>
      <c r="B119" s="35" t="s">
        <v>425</v>
      </c>
      <c r="C119" s="36" t="s">
        <v>434</v>
      </c>
      <c r="D119" s="37">
        <v>19</v>
      </c>
      <c r="E119" s="38">
        <v>0.23</v>
      </c>
      <c r="F119" s="35"/>
      <c r="G119" s="35"/>
      <c r="H119" s="38" t="s">
        <v>1458</v>
      </c>
      <c r="I119" s="35"/>
    </row>
    <row r="120" spans="1:9" ht="159.94999999999999" customHeight="1" x14ac:dyDescent="0.25">
      <c r="A120" s="35" t="s">
        <v>435</v>
      </c>
      <c r="B120" s="35" t="s">
        <v>425</v>
      </c>
      <c r="C120" s="36" t="s">
        <v>436</v>
      </c>
      <c r="D120" s="37">
        <v>19</v>
      </c>
      <c r="E120" s="38">
        <v>0.23</v>
      </c>
      <c r="F120" s="35"/>
      <c r="G120" s="35"/>
      <c r="H120" s="38" t="s">
        <v>1458</v>
      </c>
      <c r="I120" s="35"/>
    </row>
    <row r="121" spans="1:9" ht="159.94999999999999" customHeight="1" x14ac:dyDescent="0.25">
      <c r="A121" s="35" t="s">
        <v>437</v>
      </c>
      <c r="B121" s="35" t="s">
        <v>425</v>
      </c>
      <c r="C121" s="36" t="s">
        <v>438</v>
      </c>
      <c r="D121" s="37">
        <v>99</v>
      </c>
      <c r="E121" s="38">
        <v>0.23</v>
      </c>
      <c r="F121" s="39" t="s">
        <v>439</v>
      </c>
      <c r="G121" s="35" t="s">
        <v>440</v>
      </c>
      <c r="H121" s="39"/>
      <c r="I121" s="35"/>
    </row>
    <row r="122" spans="1:9" ht="159.94999999999999" customHeight="1" x14ac:dyDescent="0.25">
      <c r="A122" s="35" t="s">
        <v>441</v>
      </c>
      <c r="B122" s="35" t="s">
        <v>425</v>
      </c>
      <c r="C122" s="36" t="s">
        <v>442</v>
      </c>
      <c r="D122" s="37">
        <v>79</v>
      </c>
      <c r="E122" s="38">
        <v>0.23</v>
      </c>
      <c r="F122" s="39" t="s">
        <v>443</v>
      </c>
      <c r="G122" s="35" t="s">
        <v>444</v>
      </c>
      <c r="H122" s="39"/>
      <c r="I122" s="35"/>
    </row>
    <row r="123" spans="1:9" ht="159.94999999999999" customHeight="1" x14ac:dyDescent="0.25">
      <c r="A123" s="35" t="s">
        <v>445</v>
      </c>
      <c r="B123" s="35" t="s">
        <v>425</v>
      </c>
      <c r="C123" s="36" t="s">
        <v>446</v>
      </c>
      <c r="D123" s="37">
        <v>49</v>
      </c>
      <c r="E123" s="38">
        <v>0.23</v>
      </c>
      <c r="F123" s="39" t="s">
        <v>447</v>
      </c>
      <c r="G123" s="35" t="s">
        <v>448</v>
      </c>
      <c r="H123" s="39"/>
      <c r="I123" s="35"/>
    </row>
    <row r="124" spans="1:9" ht="159.94999999999999" customHeight="1" x14ac:dyDescent="0.25">
      <c r="A124" s="35" t="s">
        <v>449</v>
      </c>
      <c r="B124" s="35" t="s">
        <v>425</v>
      </c>
      <c r="C124" s="36" t="s">
        <v>450</v>
      </c>
      <c r="D124" s="37">
        <v>7</v>
      </c>
      <c r="E124" s="38">
        <v>0.23</v>
      </c>
      <c r="F124" s="35"/>
      <c r="G124" s="35"/>
      <c r="H124" s="38" t="s">
        <v>1458</v>
      </c>
      <c r="I124" s="35"/>
    </row>
    <row r="125" spans="1:9" ht="159.94999999999999" customHeight="1" x14ac:dyDescent="0.25">
      <c r="A125" s="35" t="s">
        <v>451</v>
      </c>
      <c r="B125" s="35" t="s">
        <v>425</v>
      </c>
      <c r="C125" s="36" t="s">
        <v>452</v>
      </c>
      <c r="D125" s="37">
        <v>14</v>
      </c>
      <c r="E125" s="38">
        <v>0.23</v>
      </c>
      <c r="F125" s="35"/>
      <c r="G125" s="35"/>
      <c r="H125" s="38" t="s">
        <v>1458</v>
      </c>
      <c r="I125" s="35"/>
    </row>
    <row r="126" spans="1:9" ht="159.94999999999999" customHeight="1" x14ac:dyDescent="0.25">
      <c r="A126" s="35" t="s">
        <v>453</v>
      </c>
      <c r="B126" s="35" t="s">
        <v>425</v>
      </c>
      <c r="C126" s="36" t="s">
        <v>454</v>
      </c>
      <c r="D126" s="37">
        <v>18</v>
      </c>
      <c r="E126" s="38">
        <v>0.23</v>
      </c>
      <c r="F126" s="35"/>
      <c r="G126" s="35"/>
      <c r="H126" s="38" t="s">
        <v>1458</v>
      </c>
      <c r="I126" s="35"/>
    </row>
    <row r="127" spans="1:9" ht="159.94999999999999" customHeight="1" x14ac:dyDescent="0.25">
      <c r="A127" s="35" t="s">
        <v>455</v>
      </c>
      <c r="B127" s="35" t="s">
        <v>425</v>
      </c>
      <c r="C127" s="36" t="s">
        <v>456</v>
      </c>
      <c r="D127" s="37">
        <v>249</v>
      </c>
      <c r="E127" s="38">
        <v>0.23</v>
      </c>
      <c r="F127" s="39" t="s">
        <v>457</v>
      </c>
      <c r="G127" s="35" t="s">
        <v>458</v>
      </c>
      <c r="H127" s="39"/>
      <c r="I127" s="35"/>
    </row>
    <row r="128" spans="1:9" ht="159.94999999999999" customHeight="1" x14ac:dyDescent="0.25">
      <c r="A128" s="35" t="s">
        <v>459</v>
      </c>
      <c r="B128" s="35" t="s">
        <v>425</v>
      </c>
      <c r="C128" s="36" t="s">
        <v>460</v>
      </c>
      <c r="D128" s="37">
        <v>249</v>
      </c>
      <c r="E128" s="38">
        <v>0.23</v>
      </c>
      <c r="F128" s="39" t="s">
        <v>461</v>
      </c>
      <c r="G128" s="35" t="s">
        <v>462</v>
      </c>
      <c r="H128" s="38"/>
      <c r="I128" s="35"/>
    </row>
    <row r="129" spans="1:9" ht="159.94999999999999" customHeight="1" x14ac:dyDescent="0.25">
      <c r="A129" s="35" t="s">
        <v>463</v>
      </c>
      <c r="B129" s="35" t="s">
        <v>425</v>
      </c>
      <c r="C129" s="36" t="s">
        <v>464</v>
      </c>
      <c r="D129" s="37">
        <v>249</v>
      </c>
      <c r="E129" s="38">
        <v>0.23</v>
      </c>
      <c r="F129" s="39" t="s">
        <v>465</v>
      </c>
      <c r="G129" s="35" t="s">
        <v>466</v>
      </c>
      <c r="H129" s="38"/>
      <c r="I129" s="35"/>
    </row>
    <row r="130" spans="1:9" ht="159.94999999999999" customHeight="1" x14ac:dyDescent="0.25">
      <c r="A130" s="35" t="s">
        <v>467</v>
      </c>
      <c r="B130" s="35" t="s">
        <v>425</v>
      </c>
      <c r="C130" s="36" t="s">
        <v>468</v>
      </c>
      <c r="D130" s="37">
        <v>209</v>
      </c>
      <c r="E130" s="38">
        <v>0.23</v>
      </c>
      <c r="F130" s="39" t="s">
        <v>469</v>
      </c>
      <c r="G130" s="35" t="s">
        <v>470</v>
      </c>
      <c r="H130" s="39"/>
      <c r="I130" s="35"/>
    </row>
    <row r="131" spans="1:9" ht="159.94999999999999" customHeight="1" x14ac:dyDescent="0.25">
      <c r="A131" s="35" t="s">
        <v>471</v>
      </c>
      <c r="B131" s="35" t="s">
        <v>425</v>
      </c>
      <c r="C131" s="36" t="s">
        <v>472</v>
      </c>
      <c r="D131" s="37">
        <v>209</v>
      </c>
      <c r="E131" s="38">
        <v>0.23</v>
      </c>
      <c r="F131" s="39" t="s">
        <v>473</v>
      </c>
      <c r="G131" s="50" t="s">
        <v>474</v>
      </c>
      <c r="H131" s="39"/>
      <c r="I131" s="35"/>
    </row>
    <row r="132" spans="1:9" ht="159.94999999999999" customHeight="1" x14ac:dyDescent="0.25">
      <c r="A132" s="35" t="s">
        <v>475</v>
      </c>
      <c r="B132" s="35" t="s">
        <v>425</v>
      </c>
      <c r="C132" s="36" t="s">
        <v>476</v>
      </c>
      <c r="D132" s="37">
        <v>209</v>
      </c>
      <c r="E132" s="38">
        <v>0.23</v>
      </c>
      <c r="F132" s="39" t="s">
        <v>477</v>
      </c>
      <c r="G132" s="50" t="s">
        <v>478</v>
      </c>
      <c r="H132" s="39"/>
      <c r="I132" s="35"/>
    </row>
    <row r="133" spans="1:9" ht="159.94999999999999" customHeight="1" x14ac:dyDescent="0.25">
      <c r="A133" s="35" t="s">
        <v>479</v>
      </c>
      <c r="B133" s="35" t="s">
        <v>425</v>
      </c>
      <c r="C133" s="36" t="s">
        <v>480</v>
      </c>
      <c r="D133" s="37">
        <v>209</v>
      </c>
      <c r="E133" s="38">
        <v>0.23</v>
      </c>
      <c r="F133" s="39" t="s">
        <v>481</v>
      </c>
      <c r="G133" s="50" t="s">
        <v>482</v>
      </c>
      <c r="H133" s="39"/>
      <c r="I133" s="35"/>
    </row>
    <row r="134" spans="1:9" ht="159.94999999999999" customHeight="1" x14ac:dyDescent="0.25">
      <c r="A134" s="35" t="s">
        <v>483</v>
      </c>
      <c r="B134" s="35" t="s">
        <v>425</v>
      </c>
      <c r="C134" s="36" t="s">
        <v>484</v>
      </c>
      <c r="D134" s="37">
        <v>209</v>
      </c>
      <c r="E134" s="38">
        <v>0.23</v>
      </c>
      <c r="F134" s="39" t="s">
        <v>485</v>
      </c>
      <c r="G134" s="50" t="s">
        <v>486</v>
      </c>
      <c r="H134" s="39"/>
      <c r="I134" s="35"/>
    </row>
    <row r="135" spans="1:9" ht="159.94999999999999" customHeight="1" x14ac:dyDescent="0.25">
      <c r="A135" s="35" t="s">
        <v>487</v>
      </c>
      <c r="B135" s="35" t="s">
        <v>425</v>
      </c>
      <c r="C135" s="36" t="s">
        <v>488</v>
      </c>
      <c r="D135" s="37">
        <v>59</v>
      </c>
      <c r="E135" s="38">
        <v>0.23</v>
      </c>
      <c r="F135" s="39" t="s">
        <v>489</v>
      </c>
      <c r="G135" s="50" t="s">
        <v>490</v>
      </c>
      <c r="H135" s="39"/>
      <c r="I135" s="35"/>
    </row>
    <row r="136" spans="1:9" ht="159.94999999999999" customHeight="1" x14ac:dyDescent="0.25">
      <c r="A136" s="35" t="s">
        <v>491</v>
      </c>
      <c r="B136" s="35" t="s">
        <v>425</v>
      </c>
      <c r="C136" s="36" t="s">
        <v>492</v>
      </c>
      <c r="D136" s="37">
        <v>59</v>
      </c>
      <c r="E136" s="38">
        <v>0.23</v>
      </c>
      <c r="F136" s="39" t="s">
        <v>493</v>
      </c>
      <c r="G136" s="50" t="s">
        <v>494</v>
      </c>
      <c r="H136" s="38"/>
      <c r="I136" s="35"/>
    </row>
    <row r="137" spans="1:9" ht="159.94999999999999" customHeight="1" x14ac:dyDescent="0.25">
      <c r="A137" s="35" t="s">
        <v>495</v>
      </c>
      <c r="B137" s="35" t="s">
        <v>425</v>
      </c>
      <c r="C137" s="36" t="s">
        <v>496</v>
      </c>
      <c r="D137" s="37">
        <v>59</v>
      </c>
      <c r="E137" s="38">
        <v>0.23</v>
      </c>
      <c r="F137" s="39" t="s">
        <v>497</v>
      </c>
      <c r="G137" s="50" t="s">
        <v>498</v>
      </c>
      <c r="H137" s="38"/>
      <c r="I137" s="35"/>
    </row>
    <row r="138" spans="1:9" ht="159.94999999999999" customHeight="1" x14ac:dyDescent="0.25">
      <c r="A138" s="35" t="s">
        <v>499</v>
      </c>
      <c r="B138" s="35" t="s">
        <v>425</v>
      </c>
      <c r="C138" s="36" t="s">
        <v>500</v>
      </c>
      <c r="D138" s="37">
        <v>59</v>
      </c>
      <c r="E138" s="38">
        <v>0.23</v>
      </c>
      <c r="F138" s="39" t="s">
        <v>501</v>
      </c>
      <c r="G138" s="50" t="s">
        <v>502</v>
      </c>
      <c r="H138" s="38"/>
      <c r="I138" s="35"/>
    </row>
    <row r="139" spans="1:9" ht="159.94999999999999" customHeight="1" x14ac:dyDescent="0.25">
      <c r="A139" s="35" t="s">
        <v>503</v>
      </c>
      <c r="B139" s="35" t="s">
        <v>425</v>
      </c>
      <c r="C139" s="36" t="s">
        <v>504</v>
      </c>
      <c r="D139" s="37">
        <v>59</v>
      </c>
      <c r="E139" s="38">
        <v>0.23</v>
      </c>
      <c r="F139" s="39" t="s">
        <v>505</v>
      </c>
      <c r="G139" s="50" t="s">
        <v>506</v>
      </c>
      <c r="H139" s="38"/>
      <c r="I139" s="35"/>
    </row>
    <row r="140" spans="1:9" ht="159.94999999999999" customHeight="1" x14ac:dyDescent="0.25">
      <c r="A140" s="35" t="s">
        <v>507</v>
      </c>
      <c r="B140" s="35" t="s">
        <v>425</v>
      </c>
      <c r="C140" s="36" t="s">
        <v>508</v>
      </c>
      <c r="D140" s="37">
        <v>59</v>
      </c>
      <c r="E140" s="38">
        <v>0.23</v>
      </c>
      <c r="F140" s="39" t="s">
        <v>509</v>
      </c>
      <c r="G140" s="50" t="s">
        <v>510</v>
      </c>
      <c r="H140" s="38"/>
      <c r="I140" s="35"/>
    </row>
    <row r="141" spans="1:9" ht="159.94999999999999" customHeight="1" x14ac:dyDescent="0.25">
      <c r="A141" s="35" t="s">
        <v>511</v>
      </c>
      <c r="B141" s="35" t="s">
        <v>425</v>
      </c>
      <c r="C141" s="36" t="s">
        <v>512</v>
      </c>
      <c r="D141" s="37">
        <v>59</v>
      </c>
      <c r="E141" s="38">
        <v>0.23</v>
      </c>
      <c r="F141" s="39" t="s">
        <v>513</v>
      </c>
      <c r="G141" s="50" t="s">
        <v>514</v>
      </c>
      <c r="H141" s="38"/>
      <c r="I141" s="35"/>
    </row>
    <row r="142" spans="1:9" ht="159.94999999999999" customHeight="1" x14ac:dyDescent="0.25">
      <c r="A142" s="35" t="s">
        <v>515</v>
      </c>
      <c r="B142" s="35" t="s">
        <v>425</v>
      </c>
      <c r="C142" s="36" t="s">
        <v>516</v>
      </c>
      <c r="D142" s="37">
        <v>59</v>
      </c>
      <c r="E142" s="38">
        <v>0.23</v>
      </c>
      <c r="F142" s="39" t="s">
        <v>517</v>
      </c>
      <c r="G142" s="50" t="s">
        <v>518</v>
      </c>
      <c r="H142" s="38"/>
      <c r="I142" s="35"/>
    </row>
    <row r="143" spans="1:9" ht="159.94999999999999" customHeight="1" x14ac:dyDescent="0.25">
      <c r="A143" s="35" t="s">
        <v>519</v>
      </c>
      <c r="B143" s="35" t="s">
        <v>425</v>
      </c>
      <c r="C143" s="36" t="s">
        <v>520</v>
      </c>
      <c r="D143" s="37">
        <v>89</v>
      </c>
      <c r="E143" s="38">
        <v>0.23</v>
      </c>
      <c r="F143" s="39" t="s">
        <v>521</v>
      </c>
      <c r="G143" s="50" t="s">
        <v>522</v>
      </c>
      <c r="H143" s="39"/>
      <c r="I143" s="35"/>
    </row>
    <row r="144" spans="1:9" ht="159.94999999999999" customHeight="1" x14ac:dyDescent="0.25">
      <c r="A144" s="35" t="s">
        <v>523</v>
      </c>
      <c r="B144" s="35" t="s">
        <v>425</v>
      </c>
      <c r="C144" s="36" t="s">
        <v>524</v>
      </c>
      <c r="D144" s="37">
        <v>159</v>
      </c>
      <c r="E144" s="38">
        <v>0.23</v>
      </c>
      <c r="F144" s="39" t="s">
        <v>525</v>
      </c>
      <c r="G144" s="50" t="s">
        <v>526</v>
      </c>
      <c r="H144" s="39"/>
      <c r="I144" s="35"/>
    </row>
    <row r="145" spans="1:9" ht="159.94999999999999" customHeight="1" x14ac:dyDescent="0.25">
      <c r="A145" s="35" t="s">
        <v>527</v>
      </c>
      <c r="B145" s="35" t="s">
        <v>528</v>
      </c>
      <c r="C145" s="36" t="s">
        <v>529</v>
      </c>
      <c r="D145" s="37">
        <v>14</v>
      </c>
      <c r="E145" s="38">
        <v>0.23</v>
      </c>
      <c r="F145" s="39" t="s">
        <v>530</v>
      </c>
      <c r="G145" s="50" t="s">
        <v>531</v>
      </c>
      <c r="H145" s="39"/>
      <c r="I145" s="35"/>
    </row>
    <row r="146" spans="1:9" ht="159.94999999999999" customHeight="1" x14ac:dyDescent="0.25">
      <c r="A146" s="35" t="s">
        <v>532</v>
      </c>
      <c r="B146" s="35" t="s">
        <v>528</v>
      </c>
      <c r="C146" s="36" t="s">
        <v>533</v>
      </c>
      <c r="D146" s="37">
        <v>19</v>
      </c>
      <c r="E146" s="38">
        <v>0.23</v>
      </c>
      <c r="F146" s="39" t="s">
        <v>534</v>
      </c>
      <c r="G146" s="50" t="s">
        <v>535</v>
      </c>
      <c r="H146" s="39"/>
      <c r="I146" s="35"/>
    </row>
    <row r="147" spans="1:9" ht="159.94999999999999" customHeight="1" x14ac:dyDescent="0.25">
      <c r="A147" s="35" t="s">
        <v>536</v>
      </c>
      <c r="B147" s="35" t="s">
        <v>528</v>
      </c>
      <c r="C147" s="36" t="s">
        <v>537</v>
      </c>
      <c r="D147" s="37">
        <v>38</v>
      </c>
      <c r="E147" s="38">
        <v>0.23</v>
      </c>
      <c r="F147" s="39" t="s">
        <v>538</v>
      </c>
      <c r="G147" s="50" t="s">
        <v>539</v>
      </c>
      <c r="H147" s="39"/>
      <c r="I147" s="35"/>
    </row>
    <row r="148" spans="1:9" ht="159.94999999999999" customHeight="1" x14ac:dyDescent="0.25">
      <c r="A148" s="35" t="s">
        <v>540</v>
      </c>
      <c r="B148" s="35" t="s">
        <v>528</v>
      </c>
      <c r="C148" s="36" t="s">
        <v>541</v>
      </c>
      <c r="D148" s="37">
        <v>79</v>
      </c>
      <c r="E148" s="38">
        <v>0.23</v>
      </c>
      <c r="F148" s="39" t="s">
        <v>542</v>
      </c>
      <c r="G148" s="50" t="s">
        <v>543</v>
      </c>
      <c r="H148" s="39"/>
      <c r="I148" s="35"/>
    </row>
    <row r="149" spans="1:9" ht="159.94999999999999" customHeight="1" x14ac:dyDescent="0.25">
      <c r="A149" s="35" t="s">
        <v>544</v>
      </c>
      <c r="B149" s="35" t="s">
        <v>545</v>
      </c>
      <c r="C149" s="36" t="s">
        <v>546</v>
      </c>
      <c r="D149" s="37">
        <v>25</v>
      </c>
      <c r="E149" s="38">
        <v>0.23</v>
      </c>
      <c r="F149" s="39" t="s">
        <v>547</v>
      </c>
      <c r="G149" s="50" t="s">
        <v>548</v>
      </c>
      <c r="H149" s="39"/>
      <c r="I149" s="35"/>
    </row>
    <row r="150" spans="1:9" ht="159.94999999999999" customHeight="1" x14ac:dyDescent="0.25">
      <c r="A150" s="35" t="s">
        <v>549</v>
      </c>
      <c r="B150" s="35" t="s">
        <v>545</v>
      </c>
      <c r="C150" s="36" t="s">
        <v>550</v>
      </c>
      <c r="D150" s="37">
        <v>35</v>
      </c>
      <c r="E150" s="38">
        <v>0.23</v>
      </c>
      <c r="F150" s="39" t="s">
        <v>551</v>
      </c>
      <c r="G150" s="50" t="s">
        <v>552</v>
      </c>
      <c r="H150" s="39"/>
      <c r="I150" s="35"/>
    </row>
    <row r="151" spans="1:9" ht="159.94999999999999" customHeight="1" x14ac:dyDescent="0.25">
      <c r="A151" s="35" t="s">
        <v>553</v>
      </c>
      <c r="B151" s="35" t="s">
        <v>554</v>
      </c>
      <c r="C151" s="36" t="s">
        <v>555</v>
      </c>
      <c r="D151" s="37">
        <v>299</v>
      </c>
      <c r="E151" s="38">
        <v>0.23</v>
      </c>
      <c r="F151" s="39" t="s">
        <v>556</v>
      </c>
      <c r="G151" s="50" t="s">
        <v>557</v>
      </c>
      <c r="H151" s="39"/>
      <c r="I151" s="35"/>
    </row>
    <row r="152" spans="1:9" ht="159.94999999999999" customHeight="1" x14ac:dyDescent="0.25">
      <c r="A152" s="35" t="s">
        <v>558</v>
      </c>
      <c r="B152" s="35" t="s">
        <v>554</v>
      </c>
      <c r="C152" s="36" t="s">
        <v>559</v>
      </c>
      <c r="D152" s="37">
        <v>399</v>
      </c>
      <c r="E152" s="38">
        <v>0.23</v>
      </c>
      <c r="F152" s="39" t="s">
        <v>560</v>
      </c>
      <c r="G152" s="50" t="s">
        <v>561</v>
      </c>
      <c r="H152" s="39"/>
      <c r="I152" s="35"/>
    </row>
    <row r="153" spans="1:9" ht="159.94999999999999" customHeight="1" x14ac:dyDescent="0.25">
      <c r="A153" s="35" t="s">
        <v>562</v>
      </c>
      <c r="B153" s="35" t="s">
        <v>554</v>
      </c>
      <c r="C153" s="36" t="s">
        <v>563</v>
      </c>
      <c r="D153" s="37">
        <v>399</v>
      </c>
      <c r="E153" s="38">
        <v>0.23</v>
      </c>
      <c r="F153" s="39" t="s">
        <v>564</v>
      </c>
      <c r="G153" s="35" t="s">
        <v>565</v>
      </c>
      <c r="H153" s="39"/>
      <c r="I153" s="35"/>
    </row>
    <row r="154" spans="1:9" ht="159.94999999999999" customHeight="1" x14ac:dyDescent="0.25">
      <c r="A154" s="35" t="s">
        <v>566</v>
      </c>
      <c r="B154" s="35" t="s">
        <v>554</v>
      </c>
      <c r="C154" s="36" t="s">
        <v>567</v>
      </c>
      <c r="D154" s="37">
        <v>399</v>
      </c>
      <c r="E154" s="38">
        <v>0.23</v>
      </c>
      <c r="F154" s="39" t="s">
        <v>568</v>
      </c>
      <c r="G154" s="35" t="s">
        <v>565</v>
      </c>
      <c r="H154" s="39"/>
      <c r="I154" s="35"/>
    </row>
    <row r="155" spans="1:9" ht="159.94999999999999" customHeight="1" x14ac:dyDescent="0.25">
      <c r="A155" s="35" t="s">
        <v>569</v>
      </c>
      <c r="B155" s="35" t="s">
        <v>554</v>
      </c>
      <c r="C155" s="36" t="s">
        <v>570</v>
      </c>
      <c r="D155" s="37">
        <v>399</v>
      </c>
      <c r="E155" s="38">
        <v>0.23</v>
      </c>
      <c r="F155" s="39" t="s">
        <v>571</v>
      </c>
      <c r="G155" s="35" t="s">
        <v>572</v>
      </c>
      <c r="H155" s="39"/>
      <c r="I155" s="35"/>
    </row>
    <row r="156" spans="1:9" ht="159.94999999999999" customHeight="1" x14ac:dyDescent="0.25">
      <c r="A156" s="35" t="s">
        <v>573</v>
      </c>
      <c r="B156" s="35" t="s">
        <v>554</v>
      </c>
      <c r="C156" s="36" t="s">
        <v>574</v>
      </c>
      <c r="D156" s="37">
        <v>549</v>
      </c>
      <c r="E156" s="38">
        <v>0.23</v>
      </c>
      <c r="F156" s="39" t="s">
        <v>575</v>
      </c>
      <c r="G156" s="35" t="s">
        <v>576</v>
      </c>
      <c r="H156" s="38" t="e" vm="1">
        <v>#VALUE!</v>
      </c>
      <c r="I156" s="35"/>
    </row>
    <row r="157" spans="1:9" ht="159.94999999999999" customHeight="1" x14ac:dyDescent="0.25">
      <c r="A157" s="35" t="s">
        <v>577</v>
      </c>
      <c r="B157" s="35" t="s">
        <v>554</v>
      </c>
      <c r="C157" s="36" t="s">
        <v>578</v>
      </c>
      <c r="D157" s="37">
        <v>449</v>
      </c>
      <c r="E157" s="38">
        <v>0.23</v>
      </c>
      <c r="F157" s="39" t="s">
        <v>579</v>
      </c>
      <c r="G157" s="35" t="s">
        <v>565</v>
      </c>
      <c r="H157" s="39"/>
      <c r="I157" s="35"/>
    </row>
    <row r="158" spans="1:9" ht="159.94999999999999" customHeight="1" x14ac:dyDescent="0.25">
      <c r="A158" s="35" t="s">
        <v>580</v>
      </c>
      <c r="B158" s="35" t="s">
        <v>554</v>
      </c>
      <c r="C158" s="36" t="s">
        <v>581</v>
      </c>
      <c r="D158" s="37">
        <v>599</v>
      </c>
      <c r="E158" s="38">
        <v>0.23</v>
      </c>
      <c r="F158" s="39" t="s">
        <v>582</v>
      </c>
      <c r="G158" s="35" t="s">
        <v>583</v>
      </c>
      <c r="H158" s="39"/>
      <c r="I158" s="35"/>
    </row>
    <row r="159" spans="1:9" ht="159.94999999999999" customHeight="1" x14ac:dyDescent="0.25">
      <c r="A159" s="35" t="s">
        <v>584</v>
      </c>
      <c r="B159" s="35" t="s">
        <v>554</v>
      </c>
      <c r="C159" s="36" t="s">
        <v>585</v>
      </c>
      <c r="D159" s="37">
        <v>229</v>
      </c>
      <c r="E159" s="38">
        <v>0.23</v>
      </c>
      <c r="F159" s="39" t="s">
        <v>586</v>
      </c>
      <c r="G159" s="35" t="s">
        <v>587</v>
      </c>
      <c r="H159" s="39"/>
      <c r="I159" s="35"/>
    </row>
    <row r="160" spans="1:9" ht="159.94999999999999" customHeight="1" x14ac:dyDescent="0.25">
      <c r="A160" s="35" t="s">
        <v>588</v>
      </c>
      <c r="B160" s="35" t="s">
        <v>554</v>
      </c>
      <c r="C160" s="36" t="s">
        <v>589</v>
      </c>
      <c r="D160" s="37">
        <v>449</v>
      </c>
      <c r="E160" s="38">
        <v>0.23</v>
      </c>
      <c r="F160" s="39" t="s">
        <v>590</v>
      </c>
      <c r="G160" s="35" t="s">
        <v>591</v>
      </c>
      <c r="H160" s="39"/>
      <c r="I160" s="35"/>
    </row>
    <row r="161" spans="1:9" ht="159.94999999999999" customHeight="1" x14ac:dyDescent="0.25">
      <c r="A161" s="35" t="s">
        <v>592</v>
      </c>
      <c r="B161" s="35" t="s">
        <v>554</v>
      </c>
      <c r="C161" s="36" t="s">
        <v>593</v>
      </c>
      <c r="D161" s="37">
        <v>299</v>
      </c>
      <c r="E161" s="38">
        <v>0.23</v>
      </c>
      <c r="F161" s="39" t="s">
        <v>594</v>
      </c>
      <c r="G161" s="35" t="s">
        <v>595</v>
      </c>
      <c r="H161" s="39"/>
      <c r="I161" s="35"/>
    </row>
    <row r="162" spans="1:9" ht="159.94999999999999" customHeight="1" x14ac:dyDescent="0.25">
      <c r="A162" s="35" t="s">
        <v>596</v>
      </c>
      <c r="B162" s="35" t="s">
        <v>554</v>
      </c>
      <c r="C162" s="36" t="s">
        <v>597</v>
      </c>
      <c r="D162" s="37">
        <v>349</v>
      </c>
      <c r="E162" s="38">
        <v>0.23</v>
      </c>
      <c r="F162" s="39" t="s">
        <v>598</v>
      </c>
      <c r="G162" s="35" t="s">
        <v>599</v>
      </c>
      <c r="H162" s="39"/>
      <c r="I162" s="35"/>
    </row>
    <row r="163" spans="1:9" ht="159.94999999999999" customHeight="1" x14ac:dyDescent="0.25">
      <c r="A163" s="35" t="s">
        <v>600</v>
      </c>
      <c r="B163" s="35" t="s">
        <v>554</v>
      </c>
      <c r="C163" s="36" t="s">
        <v>601</v>
      </c>
      <c r="D163" s="37">
        <v>499</v>
      </c>
      <c r="E163" s="38">
        <v>0.23</v>
      </c>
      <c r="F163" s="39" t="s">
        <v>602</v>
      </c>
      <c r="G163" s="35" t="s">
        <v>603</v>
      </c>
      <c r="H163" s="39"/>
      <c r="I163" s="35"/>
    </row>
    <row r="164" spans="1:9" ht="159.94999999999999" customHeight="1" x14ac:dyDescent="0.25">
      <c r="A164" s="35" t="s">
        <v>604</v>
      </c>
      <c r="B164" s="35" t="s">
        <v>554</v>
      </c>
      <c r="C164" s="36" t="s">
        <v>605</v>
      </c>
      <c r="D164" s="37">
        <v>499</v>
      </c>
      <c r="E164" s="38">
        <v>0.23</v>
      </c>
      <c r="F164" s="39" t="s">
        <v>606</v>
      </c>
      <c r="G164" s="35" t="s">
        <v>607</v>
      </c>
      <c r="H164" s="39"/>
      <c r="I164" s="35"/>
    </row>
    <row r="165" spans="1:9" ht="159.94999999999999" customHeight="1" x14ac:dyDescent="0.25">
      <c r="A165" s="35" t="s">
        <v>608</v>
      </c>
      <c r="B165" s="35" t="s">
        <v>554</v>
      </c>
      <c r="C165" s="36" t="s">
        <v>609</v>
      </c>
      <c r="D165" s="37">
        <v>299</v>
      </c>
      <c r="E165" s="38">
        <v>0.23</v>
      </c>
      <c r="F165" s="39" t="s">
        <v>610</v>
      </c>
      <c r="G165" s="35" t="s">
        <v>611</v>
      </c>
      <c r="H165" s="39"/>
      <c r="I165" s="35"/>
    </row>
    <row r="166" spans="1:9" ht="159.94999999999999" customHeight="1" x14ac:dyDescent="0.25">
      <c r="A166" s="35" t="s">
        <v>612</v>
      </c>
      <c r="B166" s="35" t="s">
        <v>554</v>
      </c>
      <c r="C166" s="36" t="s">
        <v>613</v>
      </c>
      <c r="D166" s="37">
        <v>1699</v>
      </c>
      <c r="E166" s="38">
        <v>0.23</v>
      </c>
      <c r="F166" s="39" t="s">
        <v>614</v>
      </c>
      <c r="G166" s="35" t="s">
        <v>615</v>
      </c>
      <c r="H166" s="39"/>
      <c r="I166" s="35"/>
    </row>
    <row r="167" spans="1:9" ht="159.94999999999999" customHeight="1" x14ac:dyDescent="0.25">
      <c r="A167" s="35" t="s">
        <v>616</v>
      </c>
      <c r="B167" s="35" t="s">
        <v>554</v>
      </c>
      <c r="C167" s="36" t="s">
        <v>617</v>
      </c>
      <c r="D167" s="37">
        <v>1249</v>
      </c>
      <c r="E167" s="38">
        <v>0.23</v>
      </c>
      <c r="F167" s="39" t="s">
        <v>618</v>
      </c>
      <c r="G167" s="35" t="s">
        <v>619</v>
      </c>
      <c r="H167" s="39"/>
      <c r="I167" s="35"/>
    </row>
    <row r="168" spans="1:9" ht="159.94999999999999" customHeight="1" x14ac:dyDescent="0.25">
      <c r="A168" s="35" t="s">
        <v>620</v>
      </c>
      <c r="B168" s="35" t="s">
        <v>554</v>
      </c>
      <c r="C168" s="36" t="s">
        <v>621</v>
      </c>
      <c r="D168" s="37">
        <v>599</v>
      </c>
      <c r="E168" s="38">
        <v>0.23</v>
      </c>
      <c r="F168" s="39" t="s">
        <v>622</v>
      </c>
      <c r="G168" s="35" t="s">
        <v>623</v>
      </c>
      <c r="H168" s="39"/>
      <c r="I168" s="35"/>
    </row>
    <row r="169" spans="1:9" ht="159.94999999999999" customHeight="1" x14ac:dyDescent="0.25">
      <c r="A169" s="35" t="s">
        <v>624</v>
      </c>
      <c r="B169" s="35" t="s">
        <v>554</v>
      </c>
      <c r="C169" s="36" t="s">
        <v>625</v>
      </c>
      <c r="D169" s="37">
        <v>269</v>
      </c>
      <c r="E169" s="38">
        <v>0.23</v>
      </c>
      <c r="F169" s="39" t="s">
        <v>626</v>
      </c>
      <c r="G169" s="35" t="s">
        <v>627</v>
      </c>
      <c r="H169" s="39"/>
      <c r="I169" s="35"/>
    </row>
    <row r="170" spans="1:9" ht="159.94999999999999" customHeight="1" x14ac:dyDescent="0.25">
      <c r="A170" s="35" t="s">
        <v>628</v>
      </c>
      <c r="B170" s="35" t="s">
        <v>554</v>
      </c>
      <c r="C170" s="36" t="s">
        <v>629</v>
      </c>
      <c r="D170" s="37">
        <v>289</v>
      </c>
      <c r="E170" s="38">
        <v>0.23</v>
      </c>
      <c r="F170" s="39" t="s">
        <v>630</v>
      </c>
      <c r="G170" s="35" t="s">
        <v>631</v>
      </c>
      <c r="H170" s="39"/>
      <c r="I170" s="35"/>
    </row>
    <row r="171" spans="1:9" ht="159.94999999999999" customHeight="1" x14ac:dyDescent="0.25">
      <c r="A171" s="35" t="s">
        <v>632</v>
      </c>
      <c r="B171" s="35" t="s">
        <v>554</v>
      </c>
      <c r="C171" s="36" t="s">
        <v>633</v>
      </c>
      <c r="D171" s="37">
        <v>249</v>
      </c>
      <c r="E171" s="38">
        <v>0.23</v>
      </c>
      <c r="F171" s="39" t="s">
        <v>634</v>
      </c>
      <c r="G171" s="35" t="s">
        <v>635</v>
      </c>
      <c r="H171" s="39"/>
      <c r="I171" s="35"/>
    </row>
    <row r="172" spans="1:9" ht="159.94999999999999" customHeight="1" x14ac:dyDescent="0.25">
      <c r="A172" s="35" t="s">
        <v>636</v>
      </c>
      <c r="B172" s="35" t="s">
        <v>554</v>
      </c>
      <c r="C172" s="36" t="s">
        <v>637</v>
      </c>
      <c r="D172" s="37">
        <v>229</v>
      </c>
      <c r="E172" s="38">
        <v>0.23</v>
      </c>
      <c r="F172" s="39" t="s">
        <v>638</v>
      </c>
      <c r="G172" s="35" t="s">
        <v>639</v>
      </c>
      <c r="H172" s="39"/>
      <c r="I172" s="35"/>
    </row>
    <row r="173" spans="1:9" ht="159.94999999999999" customHeight="1" x14ac:dyDescent="0.25">
      <c r="A173" s="35" t="s">
        <v>640</v>
      </c>
      <c r="B173" s="35" t="s">
        <v>554</v>
      </c>
      <c r="C173" s="36" t="s">
        <v>641</v>
      </c>
      <c r="D173" s="37">
        <v>219</v>
      </c>
      <c r="E173" s="38">
        <v>0.23</v>
      </c>
      <c r="F173" s="39" t="s">
        <v>642</v>
      </c>
      <c r="G173" s="35" t="s">
        <v>643</v>
      </c>
      <c r="H173" s="39"/>
      <c r="I173" s="35"/>
    </row>
    <row r="174" spans="1:9" ht="151.5" customHeight="1" x14ac:dyDescent="0.25">
      <c r="A174" s="35" t="s">
        <v>644</v>
      </c>
      <c r="B174" s="35" t="s">
        <v>554</v>
      </c>
      <c r="C174" s="36" t="s">
        <v>645</v>
      </c>
      <c r="D174" s="37">
        <v>349</v>
      </c>
      <c r="E174" s="38">
        <v>0.23</v>
      </c>
      <c r="F174" s="39" t="s">
        <v>646</v>
      </c>
      <c r="G174" s="35" t="s">
        <v>647</v>
      </c>
      <c r="H174" s="39"/>
      <c r="I174" s="35"/>
    </row>
    <row r="175" spans="1:9" ht="159.94999999999999" customHeight="1" x14ac:dyDescent="0.25">
      <c r="A175" s="35" t="s">
        <v>648</v>
      </c>
      <c r="B175" s="35" t="s">
        <v>554</v>
      </c>
      <c r="C175" s="36" t="s">
        <v>649</v>
      </c>
      <c r="D175" s="37">
        <v>229</v>
      </c>
      <c r="E175" s="38">
        <v>0.23</v>
      </c>
      <c r="F175" s="39" t="s">
        <v>650</v>
      </c>
      <c r="G175" s="35" t="s">
        <v>651</v>
      </c>
      <c r="H175" s="39"/>
      <c r="I175" s="35"/>
    </row>
    <row r="176" spans="1:9" ht="159.94999999999999" customHeight="1" x14ac:dyDescent="0.25">
      <c r="A176" s="35" t="s">
        <v>652</v>
      </c>
      <c r="B176" s="35" t="s">
        <v>554</v>
      </c>
      <c r="C176" s="36" t="s">
        <v>653</v>
      </c>
      <c r="D176" s="37">
        <v>229</v>
      </c>
      <c r="E176" s="38">
        <v>0.23</v>
      </c>
      <c r="F176" s="39" t="s">
        <v>654</v>
      </c>
      <c r="G176" s="35" t="s">
        <v>655</v>
      </c>
      <c r="H176" s="39"/>
      <c r="I176" s="35"/>
    </row>
    <row r="177" spans="1:9" ht="159.94999999999999" customHeight="1" x14ac:dyDescent="0.25">
      <c r="A177" s="35" t="s">
        <v>656</v>
      </c>
      <c r="B177" s="35" t="s">
        <v>554</v>
      </c>
      <c r="C177" s="36" t="s">
        <v>657</v>
      </c>
      <c r="D177" s="37">
        <v>179</v>
      </c>
      <c r="E177" s="38">
        <v>0.23</v>
      </c>
      <c r="F177" s="39" t="s">
        <v>658</v>
      </c>
      <c r="G177" s="35" t="s">
        <v>659</v>
      </c>
      <c r="H177" s="39"/>
      <c r="I177" s="35"/>
    </row>
    <row r="178" spans="1:9" ht="159.94999999999999" customHeight="1" x14ac:dyDescent="0.25">
      <c r="A178" s="35" t="s">
        <v>660</v>
      </c>
      <c r="B178" s="35" t="s">
        <v>554</v>
      </c>
      <c r="C178" s="36" t="s">
        <v>661</v>
      </c>
      <c r="D178" s="37">
        <v>349</v>
      </c>
      <c r="E178" s="38">
        <v>0.23</v>
      </c>
      <c r="F178" s="39" t="s">
        <v>662</v>
      </c>
      <c r="G178" s="35" t="s">
        <v>663</v>
      </c>
      <c r="H178" s="39"/>
      <c r="I178" s="35"/>
    </row>
    <row r="179" spans="1:9" ht="159.94999999999999" customHeight="1" x14ac:dyDescent="0.25">
      <c r="A179" s="35" t="s">
        <v>664</v>
      </c>
      <c r="B179" s="35" t="s">
        <v>554</v>
      </c>
      <c r="C179" s="36" t="s">
        <v>665</v>
      </c>
      <c r="D179" s="37">
        <v>349</v>
      </c>
      <c r="E179" s="38">
        <v>0.23</v>
      </c>
      <c r="F179" s="39" t="s">
        <v>666</v>
      </c>
      <c r="G179" s="35" t="s">
        <v>667</v>
      </c>
      <c r="H179" s="39"/>
      <c r="I179" s="35"/>
    </row>
    <row r="180" spans="1:9" ht="159.94999999999999" customHeight="1" x14ac:dyDescent="0.25">
      <c r="A180" s="35" t="s">
        <v>668</v>
      </c>
      <c r="B180" s="35" t="s">
        <v>554</v>
      </c>
      <c r="C180" s="36" t="s">
        <v>669</v>
      </c>
      <c r="D180" s="37">
        <v>349</v>
      </c>
      <c r="E180" s="38">
        <v>0.23</v>
      </c>
      <c r="F180" s="39" t="s">
        <v>670</v>
      </c>
      <c r="G180" s="35" t="s">
        <v>671</v>
      </c>
      <c r="H180" s="39"/>
      <c r="I180" s="35"/>
    </row>
    <row r="181" spans="1:9" ht="159.94999999999999" customHeight="1" x14ac:dyDescent="0.25">
      <c r="A181" s="35" t="s">
        <v>672</v>
      </c>
      <c r="B181" s="35" t="s">
        <v>554</v>
      </c>
      <c r="C181" s="36" t="s">
        <v>673</v>
      </c>
      <c r="D181" s="37">
        <v>249</v>
      </c>
      <c r="E181" s="38">
        <v>0.23</v>
      </c>
      <c r="F181" s="39" t="s">
        <v>674</v>
      </c>
      <c r="G181" s="35" t="s">
        <v>675</v>
      </c>
      <c r="H181" s="39"/>
      <c r="I181" s="35"/>
    </row>
    <row r="182" spans="1:9" ht="159.94999999999999" customHeight="1" x14ac:dyDescent="0.25">
      <c r="A182" s="35" t="s">
        <v>676</v>
      </c>
      <c r="B182" s="35" t="s">
        <v>554</v>
      </c>
      <c r="C182" s="36" t="s">
        <v>677</v>
      </c>
      <c r="D182" s="37">
        <v>199</v>
      </c>
      <c r="E182" s="38">
        <v>0.23</v>
      </c>
      <c r="F182" s="39" t="s">
        <v>678</v>
      </c>
      <c r="G182" s="35" t="s">
        <v>679</v>
      </c>
      <c r="H182" s="39"/>
      <c r="I182" s="35"/>
    </row>
    <row r="183" spans="1:9" ht="159.94999999999999" customHeight="1" x14ac:dyDescent="0.25">
      <c r="A183" s="35" t="s">
        <v>680</v>
      </c>
      <c r="B183" s="35" t="s">
        <v>554</v>
      </c>
      <c r="C183" s="36" t="s">
        <v>681</v>
      </c>
      <c r="D183" s="37">
        <v>699</v>
      </c>
      <c r="E183" s="38">
        <v>0.23</v>
      </c>
      <c r="F183" s="39" t="s">
        <v>682</v>
      </c>
      <c r="G183" s="35" t="s">
        <v>683</v>
      </c>
      <c r="H183" s="39"/>
      <c r="I183" s="35"/>
    </row>
    <row r="184" spans="1:9" ht="159.94999999999999" customHeight="1" x14ac:dyDescent="0.25">
      <c r="A184" s="35" t="s">
        <v>684</v>
      </c>
      <c r="B184" s="35" t="s">
        <v>554</v>
      </c>
      <c r="C184" s="36" t="s">
        <v>685</v>
      </c>
      <c r="D184" s="37">
        <v>449</v>
      </c>
      <c r="E184" s="38">
        <v>0.23</v>
      </c>
      <c r="F184" s="39" t="s">
        <v>686</v>
      </c>
      <c r="G184" s="35" t="s">
        <v>687</v>
      </c>
      <c r="H184" s="39"/>
      <c r="I184" s="35"/>
    </row>
    <row r="185" spans="1:9" ht="159.94999999999999" customHeight="1" x14ac:dyDescent="0.25">
      <c r="A185" s="35" t="s">
        <v>688</v>
      </c>
      <c r="B185" s="35" t="s">
        <v>554</v>
      </c>
      <c r="C185" s="36" t="s">
        <v>689</v>
      </c>
      <c r="D185" s="37">
        <v>249</v>
      </c>
      <c r="E185" s="38">
        <v>0.23</v>
      </c>
      <c r="F185" s="39" t="s">
        <v>690</v>
      </c>
      <c r="G185" s="35" t="s">
        <v>691</v>
      </c>
      <c r="H185" s="39"/>
      <c r="I185" s="35"/>
    </row>
    <row r="186" spans="1:9" ht="159.94999999999999" customHeight="1" x14ac:dyDescent="0.25">
      <c r="A186" s="35" t="s">
        <v>692</v>
      </c>
      <c r="B186" s="35" t="s">
        <v>554</v>
      </c>
      <c r="C186" s="36" t="s">
        <v>693</v>
      </c>
      <c r="D186" s="37">
        <v>199</v>
      </c>
      <c r="E186" s="38">
        <v>0.23</v>
      </c>
      <c r="F186" s="39" t="s">
        <v>694</v>
      </c>
      <c r="G186" s="35" t="s">
        <v>695</v>
      </c>
      <c r="H186" s="39"/>
      <c r="I186" s="35"/>
    </row>
    <row r="187" spans="1:9" ht="159.94999999999999" customHeight="1" x14ac:dyDescent="0.25">
      <c r="A187" s="35" t="s">
        <v>696</v>
      </c>
      <c r="B187" s="35" t="s">
        <v>554</v>
      </c>
      <c r="C187" s="36" t="s">
        <v>697</v>
      </c>
      <c r="D187" s="37">
        <v>349</v>
      </c>
      <c r="E187" s="38">
        <v>0.23</v>
      </c>
      <c r="F187" s="39" t="s">
        <v>698</v>
      </c>
      <c r="G187" s="35" t="s">
        <v>699</v>
      </c>
      <c r="H187" s="39"/>
      <c r="I187" s="35"/>
    </row>
    <row r="188" spans="1:9" ht="159.94999999999999" customHeight="1" x14ac:dyDescent="0.25">
      <c r="A188" s="35" t="s">
        <v>700</v>
      </c>
      <c r="B188" s="35" t="s">
        <v>554</v>
      </c>
      <c r="C188" s="36" t="s">
        <v>701</v>
      </c>
      <c r="D188" s="37">
        <v>189</v>
      </c>
      <c r="E188" s="38">
        <v>0.23</v>
      </c>
      <c r="F188" s="39" t="s">
        <v>702</v>
      </c>
      <c r="G188" s="35" t="s">
        <v>703</v>
      </c>
      <c r="H188" s="39"/>
      <c r="I188" s="35"/>
    </row>
    <row r="189" spans="1:9" ht="159.94999999999999" customHeight="1" x14ac:dyDescent="0.25">
      <c r="A189" s="35" t="s">
        <v>704</v>
      </c>
      <c r="B189" s="35" t="s">
        <v>554</v>
      </c>
      <c r="C189" s="36" t="s">
        <v>705</v>
      </c>
      <c r="D189" s="37">
        <v>249</v>
      </c>
      <c r="E189" s="38">
        <v>0.23</v>
      </c>
      <c r="F189" s="39" t="s">
        <v>706</v>
      </c>
      <c r="G189" s="35" t="s">
        <v>707</v>
      </c>
      <c r="H189" s="39"/>
      <c r="I189" s="35"/>
    </row>
    <row r="190" spans="1:9" ht="159.94999999999999" customHeight="1" x14ac:dyDescent="0.25">
      <c r="A190" s="35" t="s">
        <v>708</v>
      </c>
      <c r="B190" s="35" t="s">
        <v>554</v>
      </c>
      <c r="C190" s="36" t="s">
        <v>709</v>
      </c>
      <c r="D190" s="37">
        <v>299</v>
      </c>
      <c r="E190" s="38">
        <v>0.23</v>
      </c>
      <c r="F190" s="39" t="s">
        <v>710</v>
      </c>
      <c r="G190" s="35" t="s">
        <v>711</v>
      </c>
      <c r="H190" s="39"/>
      <c r="I190" s="35"/>
    </row>
    <row r="191" spans="1:9" ht="159.94999999999999" customHeight="1" x14ac:dyDescent="0.25">
      <c r="A191" s="35" t="s">
        <v>712</v>
      </c>
      <c r="B191" s="35" t="s">
        <v>554</v>
      </c>
      <c r="C191" s="36" t="s">
        <v>713</v>
      </c>
      <c r="D191" s="37">
        <v>599</v>
      </c>
      <c r="E191" s="38">
        <v>0.23</v>
      </c>
      <c r="F191" s="39" t="s">
        <v>714</v>
      </c>
      <c r="G191" s="35" t="s">
        <v>715</v>
      </c>
      <c r="H191" s="39"/>
      <c r="I191" s="35"/>
    </row>
    <row r="192" spans="1:9" ht="159.94999999999999" customHeight="1" x14ac:dyDescent="0.25">
      <c r="A192" s="35" t="s">
        <v>716</v>
      </c>
      <c r="B192" s="35" t="s">
        <v>554</v>
      </c>
      <c r="C192" s="36" t="s">
        <v>717</v>
      </c>
      <c r="D192" s="37">
        <v>1099</v>
      </c>
      <c r="E192" s="38">
        <v>0.23</v>
      </c>
      <c r="F192" s="39" t="s">
        <v>718</v>
      </c>
      <c r="G192" s="35" t="s">
        <v>719</v>
      </c>
      <c r="H192" s="39"/>
      <c r="I192" s="35"/>
    </row>
    <row r="193" spans="1:9" ht="159.94999999999999" customHeight="1" x14ac:dyDescent="0.25">
      <c r="A193" s="35" t="s">
        <v>720</v>
      </c>
      <c r="B193" s="35" t="s">
        <v>554</v>
      </c>
      <c r="C193" s="36" t="s">
        <v>721</v>
      </c>
      <c r="D193" s="37">
        <v>999</v>
      </c>
      <c r="E193" s="38">
        <v>0.23</v>
      </c>
      <c r="F193" s="39" t="s">
        <v>722</v>
      </c>
      <c r="G193" s="35" t="s">
        <v>723</v>
      </c>
      <c r="H193" s="39"/>
      <c r="I193" s="35"/>
    </row>
    <row r="194" spans="1:9" ht="159.94999999999999" customHeight="1" x14ac:dyDescent="0.25">
      <c r="A194" s="35" t="s">
        <v>724</v>
      </c>
      <c r="B194" s="35" t="s">
        <v>554</v>
      </c>
      <c r="C194" s="36" t="s">
        <v>725</v>
      </c>
      <c r="D194" s="37">
        <v>329</v>
      </c>
      <c r="E194" s="38">
        <v>0.23</v>
      </c>
      <c r="F194" s="39" t="s">
        <v>726</v>
      </c>
      <c r="G194" s="35" t="s">
        <v>727</v>
      </c>
      <c r="H194" s="39"/>
      <c r="I194" s="35"/>
    </row>
    <row r="195" spans="1:9" ht="159.94999999999999" customHeight="1" x14ac:dyDescent="0.25">
      <c r="A195" s="35" t="s">
        <v>728</v>
      </c>
      <c r="B195" s="35" t="s">
        <v>554</v>
      </c>
      <c r="C195" s="36" t="s">
        <v>729</v>
      </c>
      <c r="D195" s="37">
        <v>799</v>
      </c>
      <c r="E195" s="38">
        <v>0.23</v>
      </c>
      <c r="F195" s="39" t="s">
        <v>730</v>
      </c>
      <c r="G195" s="35" t="s">
        <v>731</v>
      </c>
      <c r="H195" s="39"/>
      <c r="I195" s="35"/>
    </row>
    <row r="196" spans="1:9" ht="159.94999999999999" customHeight="1" x14ac:dyDescent="0.25">
      <c r="A196" s="35" t="s">
        <v>732</v>
      </c>
      <c r="B196" s="35" t="s">
        <v>554</v>
      </c>
      <c r="C196" s="36" t="s">
        <v>733</v>
      </c>
      <c r="D196" s="37">
        <v>799</v>
      </c>
      <c r="E196" s="38">
        <v>0.23</v>
      </c>
      <c r="F196" s="39" t="s">
        <v>734</v>
      </c>
      <c r="G196" s="35" t="s">
        <v>735</v>
      </c>
      <c r="H196" s="39"/>
      <c r="I196" s="35"/>
    </row>
    <row r="197" spans="1:9" ht="159.94999999999999" customHeight="1" x14ac:dyDescent="0.25">
      <c r="A197" s="35" t="s">
        <v>736</v>
      </c>
      <c r="B197" s="35" t="s">
        <v>554</v>
      </c>
      <c r="C197" s="36" t="s">
        <v>737</v>
      </c>
      <c r="D197" s="37">
        <v>349</v>
      </c>
      <c r="E197" s="38">
        <v>0.23</v>
      </c>
      <c r="F197" s="39" t="s">
        <v>738</v>
      </c>
      <c r="G197" s="35"/>
      <c r="H197" s="39"/>
      <c r="I197" s="35"/>
    </row>
    <row r="198" spans="1:9" ht="159.94999999999999" customHeight="1" x14ac:dyDescent="0.25">
      <c r="A198" s="35" t="s">
        <v>739</v>
      </c>
      <c r="B198" s="35" t="s">
        <v>554</v>
      </c>
      <c r="C198" s="36" t="s">
        <v>740</v>
      </c>
      <c r="D198" s="37">
        <v>1399</v>
      </c>
      <c r="E198" s="38">
        <v>0.23</v>
      </c>
      <c r="F198" s="39" t="s">
        <v>741</v>
      </c>
      <c r="G198" s="35"/>
      <c r="H198" s="39"/>
      <c r="I198" s="35"/>
    </row>
    <row r="199" spans="1:9" ht="159.94999999999999" customHeight="1" x14ac:dyDescent="0.25">
      <c r="A199" s="35" t="s">
        <v>742</v>
      </c>
      <c r="B199" s="35" t="s">
        <v>554</v>
      </c>
      <c r="C199" s="36" t="s">
        <v>743</v>
      </c>
      <c r="D199" s="37">
        <v>499</v>
      </c>
      <c r="E199" s="38">
        <v>0.23</v>
      </c>
      <c r="F199" s="39" t="s">
        <v>744</v>
      </c>
      <c r="G199" s="35"/>
      <c r="H199" s="39"/>
      <c r="I199" s="35"/>
    </row>
    <row r="200" spans="1:9" ht="159.94999999999999" customHeight="1" x14ac:dyDescent="0.25">
      <c r="A200" s="35" t="s">
        <v>745</v>
      </c>
      <c r="B200" s="35" t="s">
        <v>554</v>
      </c>
      <c r="C200" s="36" t="s">
        <v>746</v>
      </c>
      <c r="D200" s="37">
        <v>449</v>
      </c>
      <c r="E200" s="38">
        <v>0.23</v>
      </c>
      <c r="F200" s="39" t="s">
        <v>747</v>
      </c>
      <c r="G200" s="35"/>
      <c r="H200" s="39"/>
      <c r="I200" s="35"/>
    </row>
    <row r="201" spans="1:9" ht="159.94999999999999" customHeight="1" x14ac:dyDescent="0.25">
      <c r="A201" s="35" t="s">
        <v>748</v>
      </c>
      <c r="B201" s="35" t="s">
        <v>749</v>
      </c>
      <c r="C201" s="36" t="s">
        <v>750</v>
      </c>
      <c r="D201" s="37">
        <v>399</v>
      </c>
      <c r="E201" s="38">
        <v>0.23</v>
      </c>
      <c r="F201" s="39" t="s">
        <v>751</v>
      </c>
      <c r="G201" s="35" t="s">
        <v>752</v>
      </c>
      <c r="H201" s="39"/>
      <c r="I201" s="35"/>
    </row>
    <row r="202" spans="1:9" ht="159.94999999999999" customHeight="1" x14ac:dyDescent="0.25">
      <c r="A202" s="35" t="s">
        <v>753</v>
      </c>
      <c r="B202" s="35" t="s">
        <v>749</v>
      </c>
      <c r="C202" s="36" t="s">
        <v>754</v>
      </c>
      <c r="D202" s="37">
        <v>229</v>
      </c>
      <c r="E202" s="38">
        <v>0.23</v>
      </c>
      <c r="F202" s="39" t="s">
        <v>755</v>
      </c>
      <c r="G202" s="35" t="s">
        <v>756</v>
      </c>
      <c r="H202" s="39"/>
      <c r="I202" s="35"/>
    </row>
    <row r="203" spans="1:9" ht="159.94999999999999" customHeight="1" x14ac:dyDescent="0.25">
      <c r="A203" s="35" t="s">
        <v>757</v>
      </c>
      <c r="B203" s="35" t="s">
        <v>749</v>
      </c>
      <c r="C203" s="36" t="s">
        <v>758</v>
      </c>
      <c r="D203" s="37">
        <v>199</v>
      </c>
      <c r="E203" s="38">
        <v>0.23</v>
      </c>
      <c r="F203" s="39" t="s">
        <v>759</v>
      </c>
      <c r="G203" s="35" t="s">
        <v>760</v>
      </c>
      <c r="H203" s="39"/>
      <c r="I203" s="35"/>
    </row>
    <row r="204" spans="1:9" ht="159.94999999999999" customHeight="1" x14ac:dyDescent="0.25">
      <c r="A204" s="35" t="s">
        <v>761</v>
      </c>
      <c r="B204" s="35" t="s">
        <v>749</v>
      </c>
      <c r="C204" s="36" t="s">
        <v>762</v>
      </c>
      <c r="D204" s="37">
        <v>199</v>
      </c>
      <c r="E204" s="38">
        <v>0.23</v>
      </c>
      <c r="F204" s="39" t="s">
        <v>763</v>
      </c>
      <c r="G204" s="35" t="s">
        <v>764</v>
      </c>
      <c r="H204" s="39"/>
      <c r="I204" s="35"/>
    </row>
    <row r="205" spans="1:9" ht="159.94999999999999" customHeight="1" x14ac:dyDescent="0.25">
      <c r="A205" s="35" t="s">
        <v>765</v>
      </c>
      <c r="B205" s="35" t="s">
        <v>749</v>
      </c>
      <c r="C205" s="36" t="s">
        <v>766</v>
      </c>
      <c r="D205" s="37">
        <v>199</v>
      </c>
      <c r="E205" s="38">
        <v>0.23</v>
      </c>
      <c r="F205" s="39" t="s">
        <v>767</v>
      </c>
      <c r="G205" s="35" t="s">
        <v>768</v>
      </c>
      <c r="H205" s="39"/>
      <c r="I205" s="35"/>
    </row>
    <row r="206" spans="1:9" ht="159.94999999999999" customHeight="1" x14ac:dyDescent="0.25">
      <c r="A206" s="35" t="s">
        <v>769</v>
      </c>
      <c r="B206" s="35" t="s">
        <v>749</v>
      </c>
      <c r="C206" s="36" t="s">
        <v>770</v>
      </c>
      <c r="D206" s="37">
        <v>149</v>
      </c>
      <c r="E206" s="38">
        <v>0.23</v>
      </c>
      <c r="F206" s="39" t="s">
        <v>771</v>
      </c>
      <c r="G206" s="35" t="s">
        <v>772</v>
      </c>
      <c r="H206" s="39"/>
      <c r="I206" s="35"/>
    </row>
    <row r="207" spans="1:9" ht="159.94999999999999" customHeight="1" x14ac:dyDescent="0.25">
      <c r="A207" s="35" t="s">
        <v>773</v>
      </c>
      <c r="B207" s="35" t="s">
        <v>749</v>
      </c>
      <c r="C207" s="36" t="s">
        <v>774</v>
      </c>
      <c r="D207" s="37">
        <v>199</v>
      </c>
      <c r="E207" s="38">
        <v>0.23</v>
      </c>
      <c r="F207" s="39" t="s">
        <v>775</v>
      </c>
      <c r="G207" s="35" t="s">
        <v>776</v>
      </c>
      <c r="H207" s="39"/>
      <c r="I207" s="35"/>
    </row>
    <row r="208" spans="1:9" ht="159.94999999999999" customHeight="1" x14ac:dyDescent="0.25">
      <c r="A208" s="35" t="s">
        <v>777</v>
      </c>
      <c r="B208" s="35" t="s">
        <v>749</v>
      </c>
      <c r="C208" s="36" t="s">
        <v>778</v>
      </c>
      <c r="D208" s="37">
        <v>299</v>
      </c>
      <c r="E208" s="38">
        <v>0.23</v>
      </c>
      <c r="F208" s="39" t="s">
        <v>779</v>
      </c>
      <c r="G208" s="35" t="s">
        <v>780</v>
      </c>
      <c r="H208" s="39"/>
      <c r="I208" s="35"/>
    </row>
    <row r="209" spans="1:9" ht="159.94999999999999" customHeight="1" x14ac:dyDescent="0.25">
      <c r="A209" s="35" t="s">
        <v>781</v>
      </c>
      <c r="B209" s="35" t="s">
        <v>749</v>
      </c>
      <c r="C209" s="36" t="s">
        <v>782</v>
      </c>
      <c r="D209" s="37">
        <v>299</v>
      </c>
      <c r="E209" s="38">
        <v>0.23</v>
      </c>
      <c r="F209" s="39" t="s">
        <v>783</v>
      </c>
      <c r="G209" s="35" t="s">
        <v>784</v>
      </c>
      <c r="H209" s="39"/>
      <c r="I209" s="35"/>
    </row>
    <row r="210" spans="1:9" ht="159.94999999999999" customHeight="1" x14ac:dyDescent="0.25">
      <c r="A210" s="35" t="s">
        <v>785</v>
      </c>
      <c r="B210" s="35" t="s">
        <v>749</v>
      </c>
      <c r="C210" s="36" t="s">
        <v>786</v>
      </c>
      <c r="D210" s="37">
        <v>129</v>
      </c>
      <c r="E210" s="38">
        <v>0.23</v>
      </c>
      <c r="F210" s="35"/>
      <c r="G210" s="35" t="s">
        <v>787</v>
      </c>
      <c r="H210" s="38" t="s">
        <v>1458</v>
      </c>
      <c r="I210" s="35"/>
    </row>
    <row r="211" spans="1:9" ht="159.94999999999999" customHeight="1" x14ac:dyDescent="0.25">
      <c r="A211" s="35" t="s">
        <v>788</v>
      </c>
      <c r="B211" s="35" t="s">
        <v>749</v>
      </c>
      <c r="C211" s="36" t="s">
        <v>789</v>
      </c>
      <c r="D211" s="37">
        <v>199</v>
      </c>
      <c r="E211" s="38">
        <v>0.23</v>
      </c>
      <c r="F211" s="39" t="s">
        <v>790</v>
      </c>
      <c r="G211" s="35" t="s">
        <v>791</v>
      </c>
      <c r="H211" s="39"/>
      <c r="I211" s="35"/>
    </row>
    <row r="212" spans="1:9" ht="159.94999999999999" customHeight="1" x14ac:dyDescent="0.25">
      <c r="A212" s="35" t="s">
        <v>792</v>
      </c>
      <c r="B212" s="35" t="s">
        <v>749</v>
      </c>
      <c r="C212" s="36" t="s">
        <v>793</v>
      </c>
      <c r="D212" s="37">
        <v>179</v>
      </c>
      <c r="E212" s="38">
        <v>0.23</v>
      </c>
      <c r="F212" s="39" t="s">
        <v>794</v>
      </c>
      <c r="G212" s="35" t="s">
        <v>795</v>
      </c>
      <c r="H212" s="39"/>
      <c r="I212" s="35"/>
    </row>
    <row r="213" spans="1:9" ht="159.94999999999999" customHeight="1" x14ac:dyDescent="0.25">
      <c r="A213" s="35" t="s">
        <v>796</v>
      </c>
      <c r="B213" s="35" t="s">
        <v>749</v>
      </c>
      <c r="C213" s="36" t="s">
        <v>797</v>
      </c>
      <c r="D213" s="37">
        <v>189</v>
      </c>
      <c r="E213" s="38">
        <v>0.23</v>
      </c>
      <c r="F213" s="39" t="s">
        <v>798</v>
      </c>
      <c r="G213" s="35" t="s">
        <v>799</v>
      </c>
      <c r="H213" s="39"/>
      <c r="I213" s="35"/>
    </row>
    <row r="214" spans="1:9" ht="159.94999999999999" customHeight="1" x14ac:dyDescent="0.25">
      <c r="A214" s="35" t="s">
        <v>800</v>
      </c>
      <c r="B214" s="35" t="s">
        <v>749</v>
      </c>
      <c r="C214" s="36" t="s">
        <v>801</v>
      </c>
      <c r="D214" s="37">
        <v>199</v>
      </c>
      <c r="E214" s="38">
        <v>0.23</v>
      </c>
      <c r="F214" s="39" t="s">
        <v>802</v>
      </c>
      <c r="G214" s="35" t="s">
        <v>803</v>
      </c>
      <c r="H214" s="39"/>
      <c r="I214" s="35"/>
    </row>
    <row r="215" spans="1:9" ht="159.94999999999999" customHeight="1" x14ac:dyDescent="0.25">
      <c r="A215" s="35" t="s">
        <v>804</v>
      </c>
      <c r="B215" s="35" t="s">
        <v>749</v>
      </c>
      <c r="C215" s="36" t="s">
        <v>805</v>
      </c>
      <c r="D215" s="37">
        <v>179</v>
      </c>
      <c r="E215" s="38">
        <v>0.23</v>
      </c>
      <c r="F215" s="39" t="s">
        <v>806</v>
      </c>
      <c r="G215" s="35" t="s">
        <v>807</v>
      </c>
      <c r="H215" s="39"/>
      <c r="I215" s="35"/>
    </row>
    <row r="216" spans="1:9" ht="159.94999999999999" customHeight="1" x14ac:dyDescent="0.25">
      <c r="A216" s="35" t="s">
        <v>808</v>
      </c>
      <c r="B216" s="35" t="s">
        <v>749</v>
      </c>
      <c r="C216" s="36" t="s">
        <v>809</v>
      </c>
      <c r="D216" s="37">
        <v>199</v>
      </c>
      <c r="E216" s="38">
        <v>0.23</v>
      </c>
      <c r="F216" s="39" t="s">
        <v>810</v>
      </c>
      <c r="G216" s="35" t="s">
        <v>811</v>
      </c>
      <c r="H216" s="39"/>
      <c r="I216" s="35"/>
    </row>
    <row r="217" spans="1:9" ht="159.94999999999999" customHeight="1" x14ac:dyDescent="0.25">
      <c r="A217" s="35" t="s">
        <v>812</v>
      </c>
      <c r="B217" s="35" t="s">
        <v>749</v>
      </c>
      <c r="C217" s="36" t="s">
        <v>813</v>
      </c>
      <c r="D217" s="37">
        <v>199</v>
      </c>
      <c r="E217" s="38">
        <v>0.23</v>
      </c>
      <c r="F217" s="39" t="s">
        <v>814</v>
      </c>
      <c r="G217" s="35" t="s">
        <v>815</v>
      </c>
      <c r="H217" s="39"/>
      <c r="I217" s="35"/>
    </row>
    <row r="218" spans="1:9" ht="159.94999999999999" customHeight="1" x14ac:dyDescent="0.25">
      <c r="A218" s="35" t="s">
        <v>816</v>
      </c>
      <c r="B218" s="35" t="s">
        <v>749</v>
      </c>
      <c r="C218" s="36" t="s">
        <v>817</v>
      </c>
      <c r="D218" s="37">
        <v>199</v>
      </c>
      <c r="E218" s="38">
        <v>0.23</v>
      </c>
      <c r="F218" s="39" t="s">
        <v>818</v>
      </c>
      <c r="G218" s="35" t="s">
        <v>819</v>
      </c>
      <c r="H218" s="39"/>
      <c r="I218" s="35"/>
    </row>
    <row r="219" spans="1:9" ht="159.94999999999999" customHeight="1" x14ac:dyDescent="0.25">
      <c r="A219" s="35" t="s">
        <v>820</v>
      </c>
      <c r="B219" s="35" t="s">
        <v>749</v>
      </c>
      <c r="C219" s="36" t="s">
        <v>821</v>
      </c>
      <c r="D219" s="37">
        <v>25</v>
      </c>
      <c r="E219" s="38">
        <v>0.23</v>
      </c>
      <c r="F219" s="39" t="s">
        <v>822</v>
      </c>
      <c r="G219" s="35" t="s">
        <v>823</v>
      </c>
      <c r="H219" s="39"/>
      <c r="I219" s="35"/>
    </row>
    <row r="220" spans="1:9" ht="159.94999999999999" customHeight="1" x14ac:dyDescent="0.25">
      <c r="A220" s="35" t="s">
        <v>824</v>
      </c>
      <c r="B220" s="35" t="s">
        <v>749</v>
      </c>
      <c r="C220" s="36" t="s">
        <v>825</v>
      </c>
      <c r="D220" s="37">
        <v>35</v>
      </c>
      <c r="E220" s="38">
        <v>0.23</v>
      </c>
      <c r="F220" s="39" t="s">
        <v>826</v>
      </c>
      <c r="G220" s="35" t="s">
        <v>827</v>
      </c>
      <c r="H220" s="39"/>
      <c r="I220" s="35"/>
    </row>
    <row r="221" spans="1:9" ht="159.94999999999999" customHeight="1" x14ac:dyDescent="0.25">
      <c r="A221" s="35" t="s">
        <v>828</v>
      </c>
      <c r="B221" s="35" t="s">
        <v>749</v>
      </c>
      <c r="C221" s="36" t="s">
        <v>829</v>
      </c>
      <c r="D221" s="37">
        <v>25</v>
      </c>
      <c r="E221" s="38">
        <v>0.23</v>
      </c>
      <c r="F221" s="39" t="s">
        <v>830</v>
      </c>
      <c r="G221" s="35" t="s">
        <v>831</v>
      </c>
      <c r="H221" s="39"/>
      <c r="I221" s="35"/>
    </row>
    <row r="222" spans="1:9" ht="159.94999999999999" customHeight="1" x14ac:dyDescent="0.25">
      <c r="A222" s="35" t="s">
        <v>832</v>
      </c>
      <c r="B222" s="35" t="s">
        <v>749</v>
      </c>
      <c r="C222" s="36" t="s">
        <v>833</v>
      </c>
      <c r="D222" s="37">
        <v>25</v>
      </c>
      <c r="E222" s="38">
        <v>0.23</v>
      </c>
      <c r="F222" s="39" t="s">
        <v>834</v>
      </c>
      <c r="G222" s="35" t="s">
        <v>835</v>
      </c>
      <c r="H222" s="39"/>
      <c r="I222" s="35"/>
    </row>
    <row r="223" spans="1:9" ht="159.94999999999999" customHeight="1" x14ac:dyDescent="0.25">
      <c r="A223" s="35" t="s">
        <v>836</v>
      </c>
      <c r="B223" s="35" t="s">
        <v>749</v>
      </c>
      <c r="C223" s="36" t="s">
        <v>837</v>
      </c>
      <c r="D223" s="37">
        <v>25</v>
      </c>
      <c r="E223" s="38">
        <v>0.23</v>
      </c>
      <c r="F223" s="39" t="s">
        <v>838</v>
      </c>
      <c r="G223" s="35" t="s">
        <v>839</v>
      </c>
      <c r="H223" s="39"/>
      <c r="I223" s="35"/>
    </row>
    <row r="224" spans="1:9" ht="159.94999999999999" customHeight="1" x14ac:dyDescent="0.25">
      <c r="A224" s="35" t="s">
        <v>840</v>
      </c>
      <c r="B224" s="35" t="s">
        <v>749</v>
      </c>
      <c r="C224" s="36" t="s">
        <v>841</v>
      </c>
      <c r="D224" s="37">
        <v>25</v>
      </c>
      <c r="E224" s="38">
        <v>0.23</v>
      </c>
      <c r="F224" s="39" t="s">
        <v>842</v>
      </c>
      <c r="G224" s="35" t="s">
        <v>843</v>
      </c>
      <c r="H224" s="39"/>
      <c r="I224" s="35"/>
    </row>
    <row r="225" spans="1:9" ht="159.94999999999999" customHeight="1" x14ac:dyDescent="0.25">
      <c r="A225" s="35" t="s">
        <v>844</v>
      </c>
      <c r="B225" s="35" t="s">
        <v>749</v>
      </c>
      <c r="C225" s="36" t="s">
        <v>845</v>
      </c>
      <c r="D225" s="37">
        <v>25</v>
      </c>
      <c r="E225" s="38">
        <v>0.23</v>
      </c>
      <c r="F225" s="39" t="s">
        <v>846</v>
      </c>
      <c r="G225" s="35" t="s">
        <v>847</v>
      </c>
      <c r="H225" s="39"/>
      <c r="I225" s="35"/>
    </row>
    <row r="226" spans="1:9" ht="159.94999999999999" customHeight="1" x14ac:dyDescent="0.25">
      <c r="A226" s="35" t="s">
        <v>848</v>
      </c>
      <c r="B226" s="35" t="s">
        <v>749</v>
      </c>
      <c r="C226" s="36" t="s">
        <v>849</v>
      </c>
      <c r="D226" s="37">
        <v>25</v>
      </c>
      <c r="E226" s="38">
        <v>0.23</v>
      </c>
      <c r="F226" s="39" t="s">
        <v>850</v>
      </c>
      <c r="G226" s="35" t="s">
        <v>851</v>
      </c>
      <c r="H226" s="39"/>
      <c r="I226" s="35"/>
    </row>
    <row r="227" spans="1:9" ht="159.94999999999999" customHeight="1" x14ac:dyDescent="0.25">
      <c r="A227" s="35" t="s">
        <v>852</v>
      </c>
      <c r="B227" s="35" t="s">
        <v>749</v>
      </c>
      <c r="C227" s="36" t="s">
        <v>853</v>
      </c>
      <c r="D227" s="37">
        <v>39</v>
      </c>
      <c r="E227" s="38">
        <v>0.23</v>
      </c>
      <c r="F227" s="39" t="s">
        <v>854</v>
      </c>
      <c r="G227" s="35" t="s">
        <v>855</v>
      </c>
      <c r="H227" s="39"/>
      <c r="I227" s="35"/>
    </row>
    <row r="228" spans="1:9" ht="159.94999999999999" customHeight="1" x14ac:dyDescent="0.25">
      <c r="A228" s="35" t="s">
        <v>856</v>
      </c>
      <c r="B228" s="35" t="s">
        <v>749</v>
      </c>
      <c r="C228" s="36" t="s">
        <v>857</v>
      </c>
      <c r="D228" s="37">
        <v>25</v>
      </c>
      <c r="E228" s="38">
        <v>0.23</v>
      </c>
      <c r="F228" s="39" t="s">
        <v>858</v>
      </c>
      <c r="G228" s="35" t="s">
        <v>859</v>
      </c>
      <c r="H228" s="39"/>
      <c r="I228" s="35"/>
    </row>
    <row r="229" spans="1:9" ht="159.94999999999999" customHeight="1" x14ac:dyDescent="0.25">
      <c r="A229" s="35" t="s">
        <v>860</v>
      </c>
      <c r="B229" s="35" t="s">
        <v>749</v>
      </c>
      <c r="C229" s="36" t="s">
        <v>861</v>
      </c>
      <c r="D229" s="37">
        <v>25</v>
      </c>
      <c r="E229" s="38">
        <v>0.23</v>
      </c>
      <c r="F229" s="39" t="s">
        <v>862</v>
      </c>
      <c r="G229" s="35" t="s">
        <v>863</v>
      </c>
      <c r="H229" s="39"/>
      <c r="I229" s="35"/>
    </row>
    <row r="230" spans="1:9" ht="159.94999999999999" customHeight="1" x14ac:dyDescent="0.25">
      <c r="A230" s="35" t="s">
        <v>864</v>
      </c>
      <c r="B230" s="35" t="s">
        <v>749</v>
      </c>
      <c r="C230" s="36" t="s">
        <v>865</v>
      </c>
      <c r="D230" s="37">
        <v>25</v>
      </c>
      <c r="E230" s="38">
        <v>0.23</v>
      </c>
      <c r="F230" s="39" t="s">
        <v>866</v>
      </c>
      <c r="G230" s="35" t="s">
        <v>867</v>
      </c>
      <c r="H230" s="39"/>
      <c r="I230" s="35"/>
    </row>
    <row r="231" spans="1:9" ht="159.94999999999999" customHeight="1" x14ac:dyDescent="0.25">
      <c r="A231" s="35" t="s">
        <v>868</v>
      </c>
      <c r="B231" s="35" t="s">
        <v>749</v>
      </c>
      <c r="C231" s="36" t="s">
        <v>869</v>
      </c>
      <c r="D231" s="37">
        <v>30</v>
      </c>
      <c r="E231" s="38">
        <v>0.23</v>
      </c>
      <c r="F231" s="39" t="s">
        <v>870</v>
      </c>
      <c r="G231" s="35" t="s">
        <v>871</v>
      </c>
      <c r="H231" s="39"/>
      <c r="I231" s="35"/>
    </row>
    <row r="232" spans="1:9" ht="159.94999999999999" customHeight="1" x14ac:dyDescent="0.25">
      <c r="A232" s="35" t="s">
        <v>872</v>
      </c>
      <c r="B232" s="35" t="s">
        <v>749</v>
      </c>
      <c r="C232" s="36" t="s">
        <v>873</v>
      </c>
      <c r="D232" s="37">
        <v>25</v>
      </c>
      <c r="E232" s="38">
        <v>0.23</v>
      </c>
      <c r="F232" s="39" t="s">
        <v>874</v>
      </c>
      <c r="G232" s="35" t="s">
        <v>875</v>
      </c>
      <c r="H232" s="39"/>
      <c r="I232" s="35"/>
    </row>
    <row r="233" spans="1:9" ht="159.94999999999999" customHeight="1" x14ac:dyDescent="0.25">
      <c r="A233" s="35" t="s">
        <v>876</v>
      </c>
      <c r="B233" s="35" t="s">
        <v>749</v>
      </c>
      <c r="C233" s="36" t="s">
        <v>877</v>
      </c>
      <c r="D233" s="37">
        <v>35</v>
      </c>
      <c r="E233" s="38">
        <v>0.23</v>
      </c>
      <c r="F233" s="39" t="s">
        <v>878</v>
      </c>
      <c r="G233" s="35" t="s">
        <v>879</v>
      </c>
      <c r="H233" s="39"/>
      <c r="I233" s="35"/>
    </row>
    <row r="234" spans="1:9" ht="159.94999999999999" customHeight="1" x14ac:dyDescent="0.25">
      <c r="A234" s="35" t="s">
        <v>880</v>
      </c>
      <c r="B234" s="35" t="s">
        <v>749</v>
      </c>
      <c r="C234" s="36" t="s">
        <v>881</v>
      </c>
      <c r="D234" s="37">
        <v>40</v>
      </c>
      <c r="E234" s="38">
        <v>0.23</v>
      </c>
      <c r="F234" s="39" t="s">
        <v>882</v>
      </c>
      <c r="G234" s="35" t="s">
        <v>883</v>
      </c>
      <c r="H234" s="39"/>
      <c r="I234" s="35"/>
    </row>
    <row r="235" spans="1:9" ht="159.94999999999999" customHeight="1" x14ac:dyDescent="0.25">
      <c r="A235" s="35" t="s">
        <v>884</v>
      </c>
      <c r="B235" s="35" t="s">
        <v>749</v>
      </c>
      <c r="C235" s="36" t="s">
        <v>885</v>
      </c>
      <c r="D235" s="37">
        <v>39</v>
      </c>
      <c r="E235" s="38">
        <v>0.23</v>
      </c>
      <c r="F235" s="39" t="s">
        <v>886</v>
      </c>
      <c r="G235" s="35" t="s">
        <v>887</v>
      </c>
      <c r="H235" s="39"/>
      <c r="I235" s="35"/>
    </row>
    <row r="236" spans="1:9" ht="159.94999999999999" customHeight="1" x14ac:dyDescent="0.25">
      <c r="A236" s="35" t="s">
        <v>888</v>
      </c>
      <c r="B236" s="35" t="s">
        <v>749</v>
      </c>
      <c r="C236" s="36" t="s">
        <v>889</v>
      </c>
      <c r="D236" s="37">
        <v>79</v>
      </c>
      <c r="E236" s="38">
        <v>0.23</v>
      </c>
      <c r="F236" s="39" t="s">
        <v>890</v>
      </c>
      <c r="G236" s="35" t="s">
        <v>891</v>
      </c>
      <c r="H236" s="39"/>
      <c r="I236" s="35"/>
    </row>
    <row r="237" spans="1:9" ht="159.94999999999999" customHeight="1" x14ac:dyDescent="0.25">
      <c r="A237" s="35" t="s">
        <v>892</v>
      </c>
      <c r="B237" s="35" t="s">
        <v>749</v>
      </c>
      <c r="C237" s="36" t="s">
        <v>893</v>
      </c>
      <c r="D237" s="37">
        <v>49</v>
      </c>
      <c r="E237" s="38">
        <v>0.23</v>
      </c>
      <c r="F237" s="39" t="s">
        <v>894</v>
      </c>
      <c r="G237" s="35" t="s">
        <v>895</v>
      </c>
      <c r="H237" s="39"/>
      <c r="I237" s="35"/>
    </row>
    <row r="238" spans="1:9" ht="159.94999999999999" customHeight="1" x14ac:dyDescent="0.25">
      <c r="A238" s="35" t="s">
        <v>896</v>
      </c>
      <c r="B238" s="35" t="s">
        <v>749</v>
      </c>
      <c r="C238" s="36" t="s">
        <v>897</v>
      </c>
      <c r="D238" s="37">
        <v>39</v>
      </c>
      <c r="E238" s="38">
        <v>0.23</v>
      </c>
      <c r="F238" s="39" t="s">
        <v>898</v>
      </c>
      <c r="G238" s="35" t="s">
        <v>899</v>
      </c>
      <c r="H238" s="39"/>
      <c r="I238" s="35"/>
    </row>
    <row r="239" spans="1:9" ht="159.94999999999999" customHeight="1" x14ac:dyDescent="0.25">
      <c r="A239" s="35" t="s">
        <v>900</v>
      </c>
      <c r="B239" s="35" t="s">
        <v>749</v>
      </c>
      <c r="C239" s="36" t="s">
        <v>901</v>
      </c>
      <c r="D239" s="37">
        <v>99</v>
      </c>
      <c r="E239" s="38">
        <v>0.23</v>
      </c>
      <c r="F239" s="39" t="s">
        <v>902</v>
      </c>
      <c r="G239" s="35" t="s">
        <v>903</v>
      </c>
      <c r="H239" s="39"/>
      <c r="I239" s="35"/>
    </row>
    <row r="240" spans="1:9" ht="159.94999999999999" customHeight="1" x14ac:dyDescent="0.25">
      <c r="A240" s="35" t="s">
        <v>904</v>
      </c>
      <c r="B240" s="35" t="s">
        <v>749</v>
      </c>
      <c r="C240" s="36" t="s">
        <v>905</v>
      </c>
      <c r="D240" s="37">
        <v>79</v>
      </c>
      <c r="E240" s="38">
        <v>0.23</v>
      </c>
      <c r="F240" s="39" t="s">
        <v>906</v>
      </c>
      <c r="G240" s="35" t="s">
        <v>907</v>
      </c>
      <c r="H240" s="39"/>
      <c r="I240" s="35"/>
    </row>
    <row r="241" spans="1:9" ht="159.94999999999999" customHeight="1" x14ac:dyDescent="0.25">
      <c r="A241" s="35" t="s">
        <v>908</v>
      </c>
      <c r="B241" s="35" t="s">
        <v>749</v>
      </c>
      <c r="C241" s="36" t="s">
        <v>909</v>
      </c>
      <c r="D241" s="37">
        <v>79</v>
      </c>
      <c r="E241" s="38">
        <v>0.23</v>
      </c>
      <c r="F241" s="39" t="s">
        <v>910</v>
      </c>
      <c r="G241" s="35" t="s">
        <v>911</v>
      </c>
      <c r="H241" s="39"/>
      <c r="I241" s="35"/>
    </row>
    <row r="242" spans="1:9" ht="159.94999999999999" customHeight="1" x14ac:dyDescent="0.25">
      <c r="A242" s="35" t="s">
        <v>912</v>
      </c>
      <c r="B242" s="35" t="s">
        <v>749</v>
      </c>
      <c r="C242" s="36" t="s">
        <v>913</v>
      </c>
      <c r="D242" s="37">
        <v>130</v>
      </c>
      <c r="E242" s="38">
        <v>0.23</v>
      </c>
      <c r="F242" s="39" t="s">
        <v>914</v>
      </c>
      <c r="G242" s="35" t="s">
        <v>915</v>
      </c>
      <c r="H242" s="39"/>
      <c r="I242" s="35"/>
    </row>
    <row r="243" spans="1:9" ht="159.94999999999999" customHeight="1" x14ac:dyDescent="0.25">
      <c r="A243" s="35" t="s">
        <v>916</v>
      </c>
      <c r="B243" s="35" t="s">
        <v>749</v>
      </c>
      <c r="C243" s="36" t="s">
        <v>917</v>
      </c>
      <c r="D243" s="37">
        <v>349</v>
      </c>
      <c r="E243" s="38">
        <v>0.23</v>
      </c>
      <c r="F243" s="39" t="s">
        <v>918</v>
      </c>
      <c r="G243" s="35" t="s">
        <v>919</v>
      </c>
      <c r="H243" s="39"/>
      <c r="I243" s="35"/>
    </row>
    <row r="244" spans="1:9" ht="159.94999999999999" customHeight="1" x14ac:dyDescent="0.25">
      <c r="A244" s="35" t="s">
        <v>920</v>
      </c>
      <c r="B244" s="35" t="s">
        <v>749</v>
      </c>
      <c r="C244" s="36" t="s">
        <v>921</v>
      </c>
      <c r="D244" s="37">
        <v>349</v>
      </c>
      <c r="E244" s="38">
        <v>0.23</v>
      </c>
      <c r="F244" s="39" t="s">
        <v>922</v>
      </c>
      <c r="G244" s="35" t="s">
        <v>923</v>
      </c>
      <c r="H244" s="39"/>
      <c r="I244" s="35"/>
    </row>
    <row r="245" spans="1:9" ht="159.94999999999999" customHeight="1" x14ac:dyDescent="0.25">
      <c r="A245" s="35" t="s">
        <v>924</v>
      </c>
      <c r="B245" s="35" t="s">
        <v>749</v>
      </c>
      <c r="C245" s="36" t="s">
        <v>925</v>
      </c>
      <c r="D245" s="37">
        <v>349</v>
      </c>
      <c r="E245" s="38">
        <v>0.23</v>
      </c>
      <c r="F245" s="39" t="s">
        <v>926</v>
      </c>
      <c r="G245" s="35" t="s">
        <v>927</v>
      </c>
      <c r="H245" s="39"/>
      <c r="I245" s="35"/>
    </row>
    <row r="246" spans="1:9" ht="159.94999999999999" customHeight="1" x14ac:dyDescent="0.25">
      <c r="A246" s="35" t="s">
        <v>928</v>
      </c>
      <c r="B246" s="35" t="s">
        <v>749</v>
      </c>
      <c r="C246" s="36" t="s">
        <v>929</v>
      </c>
      <c r="D246" s="37">
        <v>349</v>
      </c>
      <c r="E246" s="38">
        <v>0.23</v>
      </c>
      <c r="F246" s="39" t="s">
        <v>930</v>
      </c>
      <c r="G246" s="35" t="s">
        <v>931</v>
      </c>
      <c r="H246" s="39"/>
      <c r="I246" s="35"/>
    </row>
    <row r="247" spans="1:9" ht="159.94999999999999" customHeight="1" x14ac:dyDescent="0.25">
      <c r="A247" s="35" t="s">
        <v>932</v>
      </c>
      <c r="B247" s="35" t="s">
        <v>749</v>
      </c>
      <c r="C247" s="36" t="s">
        <v>933</v>
      </c>
      <c r="D247" s="37">
        <v>259</v>
      </c>
      <c r="E247" s="38">
        <v>0.23</v>
      </c>
      <c r="F247" s="39" t="s">
        <v>806</v>
      </c>
      <c r="G247" s="35" t="s">
        <v>807</v>
      </c>
      <c r="H247" s="39"/>
      <c r="I247" s="35"/>
    </row>
    <row r="248" spans="1:9" ht="159.94999999999999" customHeight="1" x14ac:dyDescent="0.25">
      <c r="A248" s="35" t="s">
        <v>934</v>
      </c>
      <c r="B248" s="35" t="s">
        <v>749</v>
      </c>
      <c r="C248" s="36" t="s">
        <v>935</v>
      </c>
      <c r="D248" s="37">
        <v>339</v>
      </c>
      <c r="E248" s="38">
        <v>0.23</v>
      </c>
      <c r="F248" s="39" t="s">
        <v>936</v>
      </c>
      <c r="G248" s="35" t="s">
        <v>937</v>
      </c>
      <c r="H248" s="39"/>
      <c r="I248" s="35"/>
    </row>
    <row r="249" spans="1:9" ht="159.94999999999999" customHeight="1" x14ac:dyDescent="0.25">
      <c r="A249" s="35" t="s">
        <v>938</v>
      </c>
      <c r="B249" s="35" t="s">
        <v>749</v>
      </c>
      <c r="C249" s="36" t="s">
        <v>939</v>
      </c>
      <c r="D249" s="37">
        <v>339</v>
      </c>
      <c r="E249" s="38">
        <v>0.23</v>
      </c>
      <c r="F249" s="39" t="s">
        <v>940</v>
      </c>
      <c r="G249" s="35" t="s">
        <v>941</v>
      </c>
      <c r="H249" s="38"/>
      <c r="I249" s="35"/>
    </row>
    <row r="250" spans="1:9" ht="159.94999999999999" customHeight="1" x14ac:dyDescent="0.25">
      <c r="A250" s="35" t="s">
        <v>942</v>
      </c>
      <c r="B250" s="35" t="s">
        <v>749</v>
      </c>
      <c r="C250" s="36" t="s">
        <v>943</v>
      </c>
      <c r="D250" s="37">
        <v>189</v>
      </c>
      <c r="E250" s="38">
        <v>0.23</v>
      </c>
      <c r="F250" s="39" t="s">
        <v>944</v>
      </c>
      <c r="G250" s="35" t="s">
        <v>945</v>
      </c>
      <c r="H250" s="39"/>
      <c r="I250" s="35"/>
    </row>
    <row r="251" spans="1:9" ht="159.94999999999999" customHeight="1" x14ac:dyDescent="0.25">
      <c r="A251" s="35" t="s">
        <v>946</v>
      </c>
      <c r="B251" s="35" t="s">
        <v>749</v>
      </c>
      <c r="C251" s="36" t="s">
        <v>947</v>
      </c>
      <c r="D251" s="37">
        <v>85</v>
      </c>
      <c r="E251" s="38">
        <v>0.23</v>
      </c>
      <c r="F251" s="39" t="s">
        <v>948</v>
      </c>
      <c r="G251" s="35" t="s">
        <v>949</v>
      </c>
      <c r="H251" s="39"/>
      <c r="I251" s="35"/>
    </row>
    <row r="252" spans="1:9" ht="159.94999999999999" customHeight="1" x14ac:dyDescent="0.25">
      <c r="A252" s="35" t="s">
        <v>950</v>
      </c>
      <c r="B252" s="35" t="s">
        <v>749</v>
      </c>
      <c r="C252" s="36" t="s">
        <v>951</v>
      </c>
      <c r="D252" s="37">
        <v>120</v>
      </c>
      <c r="E252" s="38">
        <v>0.23</v>
      </c>
      <c r="F252" s="39" t="s">
        <v>952</v>
      </c>
      <c r="G252" s="35" t="s">
        <v>953</v>
      </c>
      <c r="H252" s="39"/>
      <c r="I252" s="35"/>
    </row>
    <row r="253" spans="1:9" ht="159.94999999999999" customHeight="1" x14ac:dyDescent="0.25">
      <c r="A253" s="35" t="s">
        <v>954</v>
      </c>
      <c r="B253" s="35" t="s">
        <v>749</v>
      </c>
      <c r="C253" s="36" t="s">
        <v>955</v>
      </c>
      <c r="D253" s="37">
        <v>349</v>
      </c>
      <c r="E253" s="38">
        <v>0.23</v>
      </c>
      <c r="F253" s="39" t="s">
        <v>956</v>
      </c>
      <c r="G253" s="35" t="s">
        <v>957</v>
      </c>
      <c r="H253" s="39"/>
      <c r="I253" s="35"/>
    </row>
    <row r="254" spans="1:9" ht="159.94999999999999" customHeight="1" x14ac:dyDescent="0.25">
      <c r="A254" s="35" t="s">
        <v>958</v>
      </c>
      <c r="B254" s="35" t="s">
        <v>749</v>
      </c>
      <c r="C254" s="36" t="s">
        <v>959</v>
      </c>
      <c r="D254" s="37">
        <v>349</v>
      </c>
      <c r="E254" s="38">
        <v>0.23</v>
      </c>
      <c r="F254" s="39" t="s">
        <v>960</v>
      </c>
      <c r="G254" s="35" t="s">
        <v>961</v>
      </c>
      <c r="H254" s="39"/>
      <c r="I254" s="35"/>
    </row>
    <row r="255" spans="1:9" ht="159.94999999999999" customHeight="1" x14ac:dyDescent="0.25">
      <c r="A255" s="35" t="s">
        <v>962</v>
      </c>
      <c r="B255" s="35" t="s">
        <v>749</v>
      </c>
      <c r="C255" s="36" t="s">
        <v>963</v>
      </c>
      <c r="D255" s="37">
        <v>349</v>
      </c>
      <c r="E255" s="38">
        <v>0.23</v>
      </c>
      <c r="F255" s="39" t="s">
        <v>964</v>
      </c>
      <c r="G255" s="35" t="s">
        <v>965</v>
      </c>
      <c r="H255" s="39"/>
      <c r="I255" s="35"/>
    </row>
    <row r="256" spans="1:9" ht="159.94999999999999" customHeight="1" x14ac:dyDescent="0.25">
      <c r="A256" s="35" t="s">
        <v>966</v>
      </c>
      <c r="B256" s="35" t="s">
        <v>749</v>
      </c>
      <c r="C256" s="36" t="s">
        <v>967</v>
      </c>
      <c r="D256" s="37">
        <v>120</v>
      </c>
      <c r="E256" s="38">
        <v>0.23</v>
      </c>
      <c r="F256" s="39" t="s">
        <v>968</v>
      </c>
      <c r="G256" s="35" t="s">
        <v>969</v>
      </c>
      <c r="H256" s="39"/>
      <c r="I256" s="35"/>
    </row>
    <row r="257" spans="1:9" ht="159.94999999999999" customHeight="1" x14ac:dyDescent="0.25">
      <c r="A257" s="35" t="s">
        <v>970</v>
      </c>
      <c r="B257" s="35" t="s">
        <v>749</v>
      </c>
      <c r="C257" s="36" t="s">
        <v>971</v>
      </c>
      <c r="D257" s="37">
        <v>240</v>
      </c>
      <c r="E257" s="38">
        <v>0.23</v>
      </c>
      <c r="F257" s="39" t="s">
        <v>972</v>
      </c>
      <c r="G257" s="35" t="s">
        <v>973</v>
      </c>
      <c r="H257" s="39"/>
      <c r="I257" s="35"/>
    </row>
    <row r="258" spans="1:9" ht="159.94999999999999" customHeight="1" x14ac:dyDescent="0.25">
      <c r="A258" s="35" t="s">
        <v>974</v>
      </c>
      <c r="B258" s="35" t="s">
        <v>749</v>
      </c>
      <c r="C258" s="36" t="s">
        <v>975</v>
      </c>
      <c r="D258" s="37">
        <v>240</v>
      </c>
      <c r="E258" s="38">
        <v>0.23</v>
      </c>
      <c r="F258" s="39" t="s">
        <v>976</v>
      </c>
      <c r="G258" s="35" t="s">
        <v>977</v>
      </c>
      <c r="H258" s="39"/>
      <c r="I258" s="35"/>
    </row>
    <row r="259" spans="1:9" ht="159.94999999999999" customHeight="1" x14ac:dyDescent="0.25">
      <c r="A259" s="35" t="s">
        <v>978</v>
      </c>
      <c r="B259" s="35" t="s">
        <v>749</v>
      </c>
      <c r="C259" s="36" t="s">
        <v>979</v>
      </c>
      <c r="D259" s="37">
        <v>240</v>
      </c>
      <c r="E259" s="38">
        <v>0.23</v>
      </c>
      <c r="F259" s="39" t="s">
        <v>980</v>
      </c>
      <c r="G259" s="35" t="s">
        <v>981</v>
      </c>
      <c r="H259" s="39"/>
      <c r="I259" s="35"/>
    </row>
    <row r="260" spans="1:9" ht="159.94999999999999" customHeight="1" x14ac:dyDescent="0.25">
      <c r="A260" s="35" t="s">
        <v>982</v>
      </c>
      <c r="B260" s="35" t="s">
        <v>749</v>
      </c>
      <c r="C260" s="36" t="s">
        <v>983</v>
      </c>
      <c r="D260" s="37">
        <v>109</v>
      </c>
      <c r="E260" s="38">
        <v>0.23</v>
      </c>
      <c r="F260" s="39" t="s">
        <v>984</v>
      </c>
      <c r="G260" s="35" t="s">
        <v>985</v>
      </c>
      <c r="H260" s="39"/>
      <c r="I260" s="35"/>
    </row>
    <row r="261" spans="1:9" ht="159.94999999999999" customHeight="1" x14ac:dyDescent="0.25">
      <c r="A261" s="35" t="s">
        <v>986</v>
      </c>
      <c r="B261" s="35" t="s">
        <v>749</v>
      </c>
      <c r="C261" s="36" t="s">
        <v>987</v>
      </c>
      <c r="D261" s="37">
        <v>105</v>
      </c>
      <c r="E261" s="38">
        <v>0.23</v>
      </c>
      <c r="F261" s="39" t="s">
        <v>988</v>
      </c>
      <c r="G261" s="35" t="s">
        <v>989</v>
      </c>
      <c r="H261" s="39"/>
      <c r="I261" s="35"/>
    </row>
    <row r="262" spans="1:9" ht="159.94999999999999" customHeight="1" x14ac:dyDescent="0.25">
      <c r="A262" s="35" t="s">
        <v>990</v>
      </c>
      <c r="B262" s="35" t="s">
        <v>749</v>
      </c>
      <c r="C262" s="36" t="s">
        <v>991</v>
      </c>
      <c r="D262" s="37">
        <v>150</v>
      </c>
      <c r="E262" s="38">
        <v>0.23</v>
      </c>
      <c r="F262" s="39" t="s">
        <v>992</v>
      </c>
      <c r="G262" s="35" t="s">
        <v>993</v>
      </c>
      <c r="H262" s="39"/>
      <c r="I262" s="35"/>
    </row>
    <row r="263" spans="1:9" ht="159.94999999999999" customHeight="1" x14ac:dyDescent="0.25">
      <c r="A263" s="35" t="s">
        <v>994</v>
      </c>
      <c r="B263" s="35" t="s">
        <v>749</v>
      </c>
      <c r="C263" s="36" t="s">
        <v>995</v>
      </c>
      <c r="D263" s="37">
        <v>209</v>
      </c>
      <c r="E263" s="38">
        <v>0.23</v>
      </c>
      <c r="F263" s="39" t="s">
        <v>996</v>
      </c>
      <c r="G263" s="35" t="s">
        <v>997</v>
      </c>
      <c r="H263" s="39"/>
      <c r="I263" s="35"/>
    </row>
    <row r="264" spans="1:9" ht="159.94999999999999" customHeight="1" x14ac:dyDescent="0.25">
      <c r="A264" s="35" t="s">
        <v>998</v>
      </c>
      <c r="B264" s="35" t="s">
        <v>749</v>
      </c>
      <c r="C264" s="36" t="s">
        <v>999</v>
      </c>
      <c r="D264" s="37">
        <v>320</v>
      </c>
      <c r="E264" s="38">
        <v>0.23</v>
      </c>
      <c r="F264" s="39" t="s">
        <v>1000</v>
      </c>
      <c r="G264" s="35" t="s">
        <v>1001</v>
      </c>
      <c r="H264" s="39"/>
      <c r="I264" s="35"/>
    </row>
    <row r="265" spans="1:9" ht="159.94999999999999" customHeight="1" x14ac:dyDescent="0.25">
      <c r="A265" s="35" t="s">
        <v>1002</v>
      </c>
      <c r="B265" s="35" t="s">
        <v>749</v>
      </c>
      <c r="C265" s="36" t="s">
        <v>1003</v>
      </c>
      <c r="D265" s="37">
        <v>340</v>
      </c>
      <c r="E265" s="38">
        <v>0.23</v>
      </c>
      <c r="F265" s="39" t="s">
        <v>1004</v>
      </c>
      <c r="G265" s="35" t="s">
        <v>1005</v>
      </c>
      <c r="H265" s="39"/>
      <c r="I265" s="35"/>
    </row>
    <row r="266" spans="1:9" ht="306" x14ac:dyDescent="0.25">
      <c r="A266" s="35" t="s">
        <v>1006</v>
      </c>
      <c r="B266" s="35" t="s">
        <v>749</v>
      </c>
      <c r="C266" s="36" t="s">
        <v>1007</v>
      </c>
      <c r="D266" s="37">
        <v>35</v>
      </c>
      <c r="E266" s="38">
        <v>0.23</v>
      </c>
      <c r="F266" s="39" t="s">
        <v>1008</v>
      </c>
      <c r="G266" s="35" t="s">
        <v>1009</v>
      </c>
      <c r="H266" s="39"/>
      <c r="I266" s="35"/>
    </row>
    <row r="267" spans="1:9" ht="159.94999999999999" customHeight="1" x14ac:dyDescent="0.25">
      <c r="A267" s="35" t="s">
        <v>1010</v>
      </c>
      <c r="B267" s="35" t="s">
        <v>749</v>
      </c>
      <c r="C267" s="36" t="s">
        <v>1011</v>
      </c>
      <c r="D267" s="37">
        <v>160</v>
      </c>
      <c r="E267" s="38">
        <v>0.23</v>
      </c>
      <c r="F267" s="39" t="s">
        <v>1012</v>
      </c>
      <c r="G267" s="35" t="s">
        <v>1013</v>
      </c>
      <c r="H267" s="39"/>
      <c r="I267" s="35"/>
    </row>
    <row r="268" spans="1:9" ht="159.94999999999999" customHeight="1" x14ac:dyDescent="0.25">
      <c r="A268" s="35" t="s">
        <v>1014</v>
      </c>
      <c r="B268" s="35" t="s">
        <v>749</v>
      </c>
      <c r="C268" s="36" t="s">
        <v>1015</v>
      </c>
      <c r="D268" s="37">
        <v>160</v>
      </c>
      <c r="E268" s="38">
        <v>0.23</v>
      </c>
      <c r="F268" s="39" t="s">
        <v>1016</v>
      </c>
      <c r="G268" s="35" t="s">
        <v>1017</v>
      </c>
      <c r="H268" s="39"/>
      <c r="I268" s="35"/>
    </row>
    <row r="269" spans="1:9" ht="159.94999999999999" customHeight="1" x14ac:dyDescent="0.25">
      <c r="A269" s="35" t="s">
        <v>1018</v>
      </c>
      <c r="B269" s="35" t="s">
        <v>749</v>
      </c>
      <c r="C269" s="36" t="s">
        <v>1019</v>
      </c>
      <c r="D269" s="37">
        <v>160</v>
      </c>
      <c r="E269" s="38">
        <v>0.23</v>
      </c>
      <c r="F269" s="39" t="s">
        <v>1020</v>
      </c>
      <c r="G269" s="35" t="s">
        <v>1021</v>
      </c>
      <c r="H269" s="39"/>
      <c r="I269" s="35"/>
    </row>
    <row r="270" spans="1:9" ht="159.94999999999999" customHeight="1" x14ac:dyDescent="0.25">
      <c r="A270" s="35" t="s">
        <v>1022</v>
      </c>
      <c r="B270" s="35" t="s">
        <v>749</v>
      </c>
      <c r="C270" s="36" t="s">
        <v>1023</v>
      </c>
      <c r="D270" s="37">
        <v>249</v>
      </c>
      <c r="E270" s="38">
        <v>0.23</v>
      </c>
      <c r="F270" s="39" t="s">
        <v>1024</v>
      </c>
      <c r="G270" s="35" t="s">
        <v>1025</v>
      </c>
      <c r="H270" s="39"/>
      <c r="I270" s="35"/>
    </row>
    <row r="271" spans="1:9" ht="159.94999999999999" customHeight="1" x14ac:dyDescent="0.25">
      <c r="A271" s="35" t="s">
        <v>1026</v>
      </c>
      <c r="B271" s="35" t="s">
        <v>749</v>
      </c>
      <c r="C271" s="36" t="s">
        <v>1027</v>
      </c>
      <c r="D271" s="37">
        <v>299</v>
      </c>
      <c r="E271" s="38">
        <v>0.23</v>
      </c>
      <c r="F271" s="39" t="s">
        <v>1028</v>
      </c>
      <c r="G271" s="35" t="s">
        <v>1029</v>
      </c>
      <c r="H271" s="39"/>
      <c r="I271" s="35"/>
    </row>
    <row r="272" spans="1:9" ht="159.94999999999999" customHeight="1" x14ac:dyDescent="0.25">
      <c r="A272" s="35" t="s">
        <v>1030</v>
      </c>
      <c r="B272" s="35" t="s">
        <v>749</v>
      </c>
      <c r="C272" s="36" t="s">
        <v>1031</v>
      </c>
      <c r="D272" s="37">
        <v>389</v>
      </c>
      <c r="E272" s="38">
        <v>0.23</v>
      </c>
      <c r="F272" s="39" t="s">
        <v>1032</v>
      </c>
      <c r="G272" s="35" t="s">
        <v>1033</v>
      </c>
      <c r="H272" s="39"/>
      <c r="I272" s="35"/>
    </row>
    <row r="273" spans="1:9" ht="159.94999999999999" customHeight="1" x14ac:dyDescent="0.25">
      <c r="A273" s="35" t="s">
        <v>1034</v>
      </c>
      <c r="B273" s="35" t="s">
        <v>749</v>
      </c>
      <c r="C273" s="36" t="s">
        <v>1035</v>
      </c>
      <c r="D273" s="37">
        <v>399</v>
      </c>
      <c r="E273" s="38">
        <v>0.23</v>
      </c>
      <c r="F273" s="39" t="s">
        <v>1036</v>
      </c>
      <c r="G273" s="51" t="s">
        <v>1037</v>
      </c>
      <c r="H273" s="39"/>
      <c r="I273" s="35"/>
    </row>
    <row r="274" spans="1:9" ht="159.94999999999999" customHeight="1" x14ac:dyDescent="0.25">
      <c r="A274" s="35" t="s">
        <v>1038</v>
      </c>
      <c r="B274" s="35" t="s">
        <v>749</v>
      </c>
      <c r="C274" s="36" t="s">
        <v>1039</v>
      </c>
      <c r="D274" s="37">
        <v>209</v>
      </c>
      <c r="E274" s="38">
        <v>0.23</v>
      </c>
      <c r="F274" s="39" t="s">
        <v>1040</v>
      </c>
      <c r="G274" s="51" t="s">
        <v>1041</v>
      </c>
      <c r="H274" s="39"/>
      <c r="I274" s="35"/>
    </row>
    <row r="275" spans="1:9" ht="159.94999999999999" customHeight="1" x14ac:dyDescent="0.25">
      <c r="A275" s="35" t="s">
        <v>1042</v>
      </c>
      <c r="B275" s="35" t="s">
        <v>749</v>
      </c>
      <c r="C275" s="36" t="s">
        <v>1043</v>
      </c>
      <c r="D275" s="37">
        <v>149</v>
      </c>
      <c r="E275" s="38">
        <v>0.23</v>
      </c>
      <c r="F275" s="39" t="s">
        <v>1044</v>
      </c>
      <c r="G275" s="51" t="s">
        <v>1045</v>
      </c>
      <c r="H275" s="39"/>
      <c r="I275" s="35"/>
    </row>
    <row r="276" spans="1:9" ht="159.94999999999999" customHeight="1" x14ac:dyDescent="0.25">
      <c r="A276" s="35" t="s">
        <v>1046</v>
      </c>
      <c r="B276" s="35" t="s">
        <v>749</v>
      </c>
      <c r="C276" s="36" t="s">
        <v>1047</v>
      </c>
      <c r="D276" s="37">
        <v>329</v>
      </c>
      <c r="E276" s="38">
        <v>0.23</v>
      </c>
      <c r="F276" s="39" t="s">
        <v>1048</v>
      </c>
      <c r="G276" s="51" t="s">
        <v>1049</v>
      </c>
      <c r="H276" s="39"/>
      <c r="I276" s="35"/>
    </row>
    <row r="277" spans="1:9" ht="159.94999999999999" customHeight="1" x14ac:dyDescent="0.25">
      <c r="A277" s="35" t="s">
        <v>1050</v>
      </c>
      <c r="B277" s="35" t="s">
        <v>749</v>
      </c>
      <c r="C277" s="36" t="s">
        <v>1051</v>
      </c>
      <c r="D277" s="37">
        <v>490</v>
      </c>
      <c r="E277" s="38">
        <v>0.23</v>
      </c>
      <c r="F277" s="39" t="s">
        <v>1052</v>
      </c>
      <c r="G277" s="51" t="s">
        <v>1053</v>
      </c>
      <c r="H277" s="39"/>
      <c r="I277" s="35"/>
    </row>
    <row r="278" spans="1:9" ht="159.94999999999999" customHeight="1" x14ac:dyDescent="0.25">
      <c r="A278" s="35" t="s">
        <v>1054</v>
      </c>
      <c r="B278" s="35" t="s">
        <v>749</v>
      </c>
      <c r="C278" s="36" t="s">
        <v>1055</v>
      </c>
      <c r="D278" s="37">
        <v>490</v>
      </c>
      <c r="E278" s="38">
        <v>0.23</v>
      </c>
      <c r="F278" s="39" t="s">
        <v>1056</v>
      </c>
      <c r="G278" s="51" t="s">
        <v>1057</v>
      </c>
      <c r="H278" s="39"/>
      <c r="I278" s="35"/>
    </row>
    <row r="279" spans="1:9" ht="159.94999999999999" customHeight="1" x14ac:dyDescent="0.25">
      <c r="A279" s="35" t="s">
        <v>1058</v>
      </c>
      <c r="B279" s="35" t="s">
        <v>749</v>
      </c>
      <c r="C279" s="36" t="s">
        <v>1059</v>
      </c>
      <c r="D279" s="37">
        <v>170</v>
      </c>
      <c r="E279" s="38">
        <v>0.23</v>
      </c>
      <c r="F279" s="39" t="s">
        <v>1060</v>
      </c>
      <c r="G279" s="51" t="s">
        <v>1061</v>
      </c>
      <c r="H279" s="39"/>
      <c r="I279" s="35"/>
    </row>
    <row r="280" spans="1:9" ht="159.94999999999999" customHeight="1" x14ac:dyDescent="0.25">
      <c r="A280" s="35" t="s">
        <v>1062</v>
      </c>
      <c r="B280" s="35" t="s">
        <v>749</v>
      </c>
      <c r="C280" s="36" t="s">
        <v>1063</v>
      </c>
      <c r="D280" s="37">
        <v>170</v>
      </c>
      <c r="E280" s="38">
        <v>0.23</v>
      </c>
      <c r="F280" s="39" t="s">
        <v>1064</v>
      </c>
      <c r="G280" s="51" t="s">
        <v>1065</v>
      </c>
      <c r="H280" s="39"/>
      <c r="I280" s="35"/>
    </row>
    <row r="281" spans="1:9" ht="159.94999999999999" customHeight="1" x14ac:dyDescent="0.25">
      <c r="A281" s="35" t="s">
        <v>1066</v>
      </c>
      <c r="B281" s="35" t="s">
        <v>749</v>
      </c>
      <c r="C281" s="36" t="s">
        <v>1067</v>
      </c>
      <c r="D281" s="37">
        <v>89</v>
      </c>
      <c r="E281" s="38">
        <v>0.23</v>
      </c>
      <c r="F281" s="39" t="s">
        <v>1068</v>
      </c>
      <c r="G281" s="51" t="s">
        <v>1069</v>
      </c>
      <c r="H281" s="39"/>
      <c r="I281" s="35"/>
    </row>
    <row r="282" spans="1:9" ht="159.94999999999999" customHeight="1" x14ac:dyDescent="0.25">
      <c r="A282" s="35" t="s">
        <v>1070</v>
      </c>
      <c r="B282" s="35" t="s">
        <v>749</v>
      </c>
      <c r="C282" s="36" t="s">
        <v>1071</v>
      </c>
      <c r="D282" s="37">
        <v>69</v>
      </c>
      <c r="E282" s="38">
        <v>0.23</v>
      </c>
      <c r="F282" s="39" t="s">
        <v>1072</v>
      </c>
      <c r="G282" s="51" t="s">
        <v>1073</v>
      </c>
      <c r="H282" s="39"/>
      <c r="I282" s="35"/>
    </row>
    <row r="283" spans="1:9" ht="159.94999999999999" customHeight="1" x14ac:dyDescent="0.25">
      <c r="A283" s="35" t="s">
        <v>1074</v>
      </c>
      <c r="B283" s="35" t="s">
        <v>749</v>
      </c>
      <c r="C283" s="36" t="s">
        <v>1075</v>
      </c>
      <c r="D283" s="37">
        <v>1199</v>
      </c>
      <c r="E283" s="38">
        <v>0.23</v>
      </c>
      <c r="F283" s="39" t="s">
        <v>1076</v>
      </c>
      <c r="G283" s="51" t="s">
        <v>1077</v>
      </c>
      <c r="H283" s="39"/>
      <c r="I283" s="35"/>
    </row>
    <row r="284" spans="1:9" ht="159.94999999999999" customHeight="1" x14ac:dyDescent="0.25">
      <c r="A284" s="35" t="s">
        <v>1078</v>
      </c>
      <c r="B284" s="35" t="s">
        <v>749</v>
      </c>
      <c r="C284" s="36" t="s">
        <v>1079</v>
      </c>
      <c r="D284" s="37">
        <v>1299</v>
      </c>
      <c r="E284" s="38">
        <v>0.23</v>
      </c>
      <c r="F284" s="39" t="s">
        <v>1080</v>
      </c>
      <c r="G284" s="52" t="s">
        <v>1081</v>
      </c>
      <c r="H284" s="39"/>
      <c r="I284" s="35"/>
    </row>
    <row r="285" spans="1:9" ht="159.94999999999999" customHeight="1" x14ac:dyDescent="0.25">
      <c r="A285" s="35" t="s">
        <v>1082</v>
      </c>
      <c r="B285" s="35" t="s">
        <v>749</v>
      </c>
      <c r="C285" s="36" t="s">
        <v>1083</v>
      </c>
      <c r="D285" s="37">
        <v>949</v>
      </c>
      <c r="E285" s="38">
        <v>0.23</v>
      </c>
      <c r="F285" s="39" t="s">
        <v>1084</v>
      </c>
      <c r="G285" s="51" t="s">
        <v>1085</v>
      </c>
      <c r="H285" s="39"/>
      <c r="I285" s="35"/>
    </row>
    <row r="286" spans="1:9" ht="159.94999999999999" customHeight="1" x14ac:dyDescent="0.25">
      <c r="A286" s="35" t="s">
        <v>1086</v>
      </c>
      <c r="B286" s="35" t="s">
        <v>749</v>
      </c>
      <c r="C286" s="36" t="s">
        <v>1087</v>
      </c>
      <c r="D286" s="37">
        <v>499</v>
      </c>
      <c r="E286" s="38">
        <v>0.23</v>
      </c>
      <c r="F286" s="39" t="s">
        <v>1088</v>
      </c>
      <c r="G286" s="51" t="s">
        <v>1089</v>
      </c>
      <c r="H286" s="39"/>
      <c r="I286" s="35"/>
    </row>
    <row r="287" spans="1:9" ht="159.94999999999999" customHeight="1" x14ac:dyDescent="0.25">
      <c r="A287" s="35" t="s">
        <v>1090</v>
      </c>
      <c r="B287" s="35" t="s">
        <v>749</v>
      </c>
      <c r="C287" s="36" t="s">
        <v>1091</v>
      </c>
      <c r="D287" s="37">
        <v>749</v>
      </c>
      <c r="E287" s="38">
        <v>0.23</v>
      </c>
      <c r="F287" s="39" t="s">
        <v>1092</v>
      </c>
      <c r="G287" s="51" t="s">
        <v>1093</v>
      </c>
      <c r="H287" s="39"/>
      <c r="I287" s="35"/>
    </row>
    <row r="288" spans="1:9" ht="159.94999999999999" customHeight="1" x14ac:dyDescent="0.25">
      <c r="A288" s="35" t="s">
        <v>1094</v>
      </c>
      <c r="B288" s="35" t="s">
        <v>1095</v>
      </c>
      <c r="C288" s="36" t="s">
        <v>1096</v>
      </c>
      <c r="D288" s="37">
        <v>20</v>
      </c>
      <c r="E288" s="38">
        <v>0.23</v>
      </c>
      <c r="F288" s="35"/>
      <c r="G288" s="35"/>
      <c r="H288" s="38" t="s">
        <v>1458</v>
      </c>
      <c r="I288" s="35"/>
    </row>
    <row r="289" spans="1:9" ht="159.94999999999999" customHeight="1" x14ac:dyDescent="0.25">
      <c r="A289" s="35" t="s">
        <v>1097</v>
      </c>
      <c r="B289" s="35" t="s">
        <v>1095</v>
      </c>
      <c r="C289" s="36" t="s">
        <v>1098</v>
      </c>
      <c r="D289" s="37">
        <v>14</v>
      </c>
      <c r="E289" s="38">
        <v>0.23</v>
      </c>
      <c r="F289" s="35"/>
      <c r="G289" s="35"/>
      <c r="H289" s="38" t="s">
        <v>1458</v>
      </c>
      <c r="I289" s="35"/>
    </row>
    <row r="290" spans="1:9" ht="159.94999999999999" customHeight="1" x14ac:dyDescent="0.25">
      <c r="A290" s="35" t="s">
        <v>1099</v>
      </c>
      <c r="B290" s="35" t="s">
        <v>1095</v>
      </c>
      <c r="C290" s="36" t="s">
        <v>1100</v>
      </c>
      <c r="D290" s="37">
        <v>15</v>
      </c>
      <c r="E290" s="38">
        <v>0.23</v>
      </c>
      <c r="F290" s="35"/>
      <c r="G290" s="35"/>
      <c r="H290" s="38" t="s">
        <v>1458</v>
      </c>
      <c r="I290" s="35"/>
    </row>
    <row r="291" spans="1:9" ht="159.94999999999999" customHeight="1" x14ac:dyDescent="0.25">
      <c r="A291" s="35" t="s">
        <v>1101</v>
      </c>
      <c r="B291" s="35" t="s">
        <v>1095</v>
      </c>
      <c r="C291" s="36" t="s">
        <v>1102</v>
      </c>
      <c r="D291" s="37">
        <v>16</v>
      </c>
      <c r="E291" s="38">
        <v>0.23</v>
      </c>
      <c r="F291" s="35"/>
      <c r="G291" s="35"/>
      <c r="H291" s="38" t="s">
        <v>1458</v>
      </c>
      <c r="I291" s="35"/>
    </row>
    <row r="292" spans="1:9" ht="159.94999999999999" customHeight="1" x14ac:dyDescent="0.25">
      <c r="A292" s="35" t="s">
        <v>1103</v>
      </c>
      <c r="B292" s="35" t="s">
        <v>1104</v>
      </c>
      <c r="C292" s="36" t="s">
        <v>1105</v>
      </c>
      <c r="D292" s="37">
        <v>259</v>
      </c>
      <c r="E292" s="38">
        <v>0.23</v>
      </c>
      <c r="F292" s="39" t="s">
        <v>1106</v>
      </c>
      <c r="G292" s="51" t="s">
        <v>1107</v>
      </c>
      <c r="H292" s="39"/>
      <c r="I292" s="35"/>
    </row>
    <row r="293" spans="1:9" ht="159.94999999999999" customHeight="1" x14ac:dyDescent="0.25">
      <c r="A293" s="35" t="s">
        <v>1108</v>
      </c>
      <c r="B293" s="35" t="s">
        <v>1104</v>
      </c>
      <c r="C293" s="36" t="s">
        <v>1109</v>
      </c>
      <c r="D293" s="37">
        <v>239</v>
      </c>
      <c r="E293" s="38">
        <v>0.23</v>
      </c>
      <c r="F293" s="39" t="s">
        <v>1110</v>
      </c>
      <c r="G293" s="51" t="s">
        <v>1111</v>
      </c>
      <c r="H293" s="39"/>
      <c r="I293" s="35"/>
    </row>
    <row r="294" spans="1:9" ht="159.94999999999999" customHeight="1" x14ac:dyDescent="0.25">
      <c r="A294" s="35" t="s">
        <v>1112</v>
      </c>
      <c r="B294" s="35" t="s">
        <v>1104</v>
      </c>
      <c r="C294" s="36" t="s">
        <v>1113</v>
      </c>
      <c r="D294" s="37">
        <v>239</v>
      </c>
      <c r="E294" s="38">
        <v>0.23</v>
      </c>
      <c r="F294" s="39" t="s">
        <v>1114</v>
      </c>
      <c r="G294" s="51" t="s">
        <v>1115</v>
      </c>
      <c r="H294" s="39"/>
      <c r="I294" s="35"/>
    </row>
    <row r="295" spans="1:9" ht="159.94999999999999" customHeight="1" x14ac:dyDescent="0.25">
      <c r="A295" s="35" t="s">
        <v>1116</v>
      </c>
      <c r="B295" s="35" t="s">
        <v>1104</v>
      </c>
      <c r="C295" s="36" t="s">
        <v>1117</v>
      </c>
      <c r="D295" s="37">
        <v>239</v>
      </c>
      <c r="E295" s="38">
        <v>0.23</v>
      </c>
      <c r="F295" s="39" t="s">
        <v>1118</v>
      </c>
      <c r="G295" s="35" t="s">
        <v>1119</v>
      </c>
      <c r="H295" s="39"/>
      <c r="I295" s="35"/>
    </row>
    <row r="296" spans="1:9" ht="159.94999999999999" customHeight="1" x14ac:dyDescent="0.25">
      <c r="A296" s="35" t="s">
        <v>1120</v>
      </c>
      <c r="B296" s="35" t="s">
        <v>1104</v>
      </c>
      <c r="C296" s="36" t="s">
        <v>1121</v>
      </c>
      <c r="D296" s="37">
        <v>259</v>
      </c>
      <c r="E296" s="38">
        <v>0.23</v>
      </c>
      <c r="F296" s="39" t="s">
        <v>1122</v>
      </c>
      <c r="G296" s="51" t="s">
        <v>1123</v>
      </c>
      <c r="H296" s="39"/>
      <c r="I296" s="35"/>
    </row>
    <row r="297" spans="1:9" ht="159.94999999999999" customHeight="1" x14ac:dyDescent="0.25">
      <c r="A297" s="35" t="s">
        <v>1124</v>
      </c>
      <c r="B297" s="35" t="s">
        <v>1104</v>
      </c>
      <c r="C297" s="36" t="s">
        <v>1125</v>
      </c>
      <c r="D297" s="37">
        <v>259</v>
      </c>
      <c r="E297" s="38">
        <v>0.23</v>
      </c>
      <c r="F297" s="39" t="s">
        <v>1118</v>
      </c>
      <c r="G297" s="51" t="s">
        <v>1119</v>
      </c>
      <c r="H297" s="39"/>
      <c r="I297" s="35"/>
    </row>
    <row r="298" spans="1:9" ht="159.94999999999999" customHeight="1" x14ac:dyDescent="0.25">
      <c r="A298" s="35" t="s">
        <v>1126</v>
      </c>
      <c r="B298" s="35" t="s">
        <v>1104</v>
      </c>
      <c r="C298" s="36" t="s">
        <v>1127</v>
      </c>
      <c r="D298" s="37">
        <v>259</v>
      </c>
      <c r="E298" s="38">
        <v>0.23</v>
      </c>
      <c r="F298" s="39" t="s">
        <v>1128</v>
      </c>
      <c r="G298" s="51" t="s">
        <v>1129</v>
      </c>
      <c r="H298" s="39"/>
      <c r="I298" s="35"/>
    </row>
    <row r="299" spans="1:9" ht="159.94999999999999" customHeight="1" x14ac:dyDescent="0.25">
      <c r="A299" s="35" t="s">
        <v>1130</v>
      </c>
      <c r="B299" s="35" t="s">
        <v>1104</v>
      </c>
      <c r="C299" s="36" t="s">
        <v>1131</v>
      </c>
      <c r="D299" s="37">
        <v>259</v>
      </c>
      <c r="E299" s="38">
        <v>0.23</v>
      </c>
      <c r="F299" s="39" t="s">
        <v>1132</v>
      </c>
      <c r="G299" s="51" t="s">
        <v>1133</v>
      </c>
      <c r="H299" s="39"/>
      <c r="I299" s="35"/>
    </row>
    <row r="300" spans="1:9" ht="159.94999999999999" customHeight="1" x14ac:dyDescent="0.25">
      <c r="A300" s="35" t="s">
        <v>1134</v>
      </c>
      <c r="B300" s="35" t="s">
        <v>1104</v>
      </c>
      <c r="C300" s="36" t="s">
        <v>1135</v>
      </c>
      <c r="D300" s="37">
        <v>259</v>
      </c>
      <c r="E300" s="38">
        <v>0.23</v>
      </c>
      <c r="F300" s="39" t="s">
        <v>1136</v>
      </c>
      <c r="G300" s="51" t="s">
        <v>1137</v>
      </c>
      <c r="H300" s="39"/>
      <c r="I300" s="35"/>
    </row>
    <row r="301" spans="1:9" ht="159.94999999999999" customHeight="1" x14ac:dyDescent="0.25">
      <c r="A301" s="35" t="s">
        <v>1138</v>
      </c>
      <c r="B301" s="35" t="s">
        <v>1104</v>
      </c>
      <c r="C301" s="36" t="s">
        <v>1139</v>
      </c>
      <c r="D301" s="37">
        <v>259</v>
      </c>
      <c r="E301" s="38">
        <v>0.23</v>
      </c>
      <c r="F301" s="39" t="s">
        <v>1140</v>
      </c>
      <c r="G301" s="51" t="s">
        <v>1141</v>
      </c>
      <c r="H301" s="39"/>
      <c r="I301" s="35"/>
    </row>
    <row r="302" spans="1:9" ht="159.94999999999999" customHeight="1" x14ac:dyDescent="0.25">
      <c r="A302" s="35" t="s">
        <v>1142</v>
      </c>
      <c r="B302" s="35" t="s">
        <v>1104</v>
      </c>
      <c r="C302" s="36" t="s">
        <v>1143</v>
      </c>
      <c r="D302" s="37">
        <v>259</v>
      </c>
      <c r="E302" s="38">
        <v>0.23</v>
      </c>
      <c r="F302" s="39" t="s">
        <v>1144</v>
      </c>
      <c r="G302" s="51" t="s">
        <v>1145</v>
      </c>
      <c r="H302" s="39"/>
      <c r="I302" s="35"/>
    </row>
    <row r="303" spans="1:9" ht="159.94999999999999" customHeight="1" x14ac:dyDescent="0.25">
      <c r="A303" s="35" t="s">
        <v>1146</v>
      </c>
      <c r="B303" s="35" t="s">
        <v>1104</v>
      </c>
      <c r="C303" s="36" t="s">
        <v>1147</v>
      </c>
      <c r="D303" s="37">
        <v>259</v>
      </c>
      <c r="E303" s="38">
        <v>0.23</v>
      </c>
      <c r="F303" s="39" t="s">
        <v>1148</v>
      </c>
      <c r="G303" s="51" t="s">
        <v>1149</v>
      </c>
      <c r="H303" s="39"/>
      <c r="I303" s="35"/>
    </row>
    <row r="304" spans="1:9" ht="159.94999999999999" customHeight="1" x14ac:dyDescent="0.25">
      <c r="A304" s="35" t="s">
        <v>1150</v>
      </c>
      <c r="B304" s="35" t="s">
        <v>1104</v>
      </c>
      <c r="C304" s="36" t="s">
        <v>1151</v>
      </c>
      <c r="D304" s="37">
        <v>259</v>
      </c>
      <c r="E304" s="38">
        <v>0.23</v>
      </c>
      <c r="F304" s="39" t="s">
        <v>1152</v>
      </c>
      <c r="G304" s="51" t="s">
        <v>1153</v>
      </c>
      <c r="H304" s="39"/>
      <c r="I304" s="35"/>
    </row>
    <row r="305" spans="1:9" ht="159.94999999999999" customHeight="1" x14ac:dyDescent="0.25">
      <c r="A305" s="35" t="s">
        <v>1154</v>
      </c>
      <c r="B305" s="35" t="s">
        <v>1155</v>
      </c>
      <c r="C305" s="36" t="s">
        <v>1156</v>
      </c>
      <c r="D305" s="37">
        <v>99</v>
      </c>
      <c r="E305" s="38">
        <v>0.23</v>
      </c>
      <c r="F305" s="35"/>
      <c r="G305" s="35"/>
      <c r="H305" s="38" t="s">
        <v>1458</v>
      </c>
      <c r="I305" s="35"/>
    </row>
    <row r="306" spans="1:9" ht="159.94999999999999" customHeight="1" x14ac:dyDescent="0.25">
      <c r="A306" s="35" t="s">
        <v>1157</v>
      </c>
      <c r="B306" s="35" t="s">
        <v>1155</v>
      </c>
      <c r="C306" s="36" t="s">
        <v>1158</v>
      </c>
      <c r="D306" s="37">
        <v>26</v>
      </c>
      <c r="E306" s="38">
        <v>0.23</v>
      </c>
      <c r="F306" s="39" t="s">
        <v>1159</v>
      </c>
      <c r="G306" s="51" t="s">
        <v>1160</v>
      </c>
      <c r="H306" s="39"/>
      <c r="I306" s="35"/>
    </row>
    <row r="307" spans="1:9" ht="159.94999999999999" customHeight="1" x14ac:dyDescent="0.25">
      <c r="A307" s="35" t="s">
        <v>1161</v>
      </c>
      <c r="B307" s="35" t="s">
        <v>1155</v>
      </c>
      <c r="C307" s="36" t="s">
        <v>1162</v>
      </c>
      <c r="D307" s="37">
        <v>26</v>
      </c>
      <c r="E307" s="38">
        <v>0.23</v>
      </c>
      <c r="F307" s="39" t="s">
        <v>1163</v>
      </c>
      <c r="G307" s="51" t="s">
        <v>1164</v>
      </c>
      <c r="H307" s="39"/>
      <c r="I307" s="35"/>
    </row>
    <row r="308" spans="1:9" ht="159.94999999999999" customHeight="1" x14ac:dyDescent="0.25">
      <c r="A308" s="35" t="s">
        <v>1165</v>
      </c>
      <c r="B308" s="35" t="s">
        <v>1155</v>
      </c>
      <c r="C308" s="36" t="s">
        <v>1166</v>
      </c>
      <c r="D308" s="37">
        <v>60</v>
      </c>
      <c r="E308" s="38">
        <v>0.23</v>
      </c>
      <c r="F308" s="39" t="s">
        <v>1167</v>
      </c>
      <c r="G308" s="51" t="s">
        <v>1168</v>
      </c>
      <c r="H308" s="39"/>
      <c r="I308" s="35"/>
    </row>
    <row r="309" spans="1:9" ht="159.94999999999999" customHeight="1" x14ac:dyDescent="0.25">
      <c r="A309" s="35" t="s">
        <v>1169</v>
      </c>
      <c r="B309" s="35" t="s">
        <v>1155</v>
      </c>
      <c r="C309" s="36" t="s">
        <v>1170</v>
      </c>
      <c r="D309" s="37">
        <v>259</v>
      </c>
      <c r="E309" s="38">
        <v>0.23</v>
      </c>
      <c r="F309" s="39" t="s">
        <v>1171</v>
      </c>
      <c r="G309" s="51" t="s">
        <v>1172</v>
      </c>
      <c r="H309" s="39"/>
      <c r="I309" s="35"/>
    </row>
    <row r="310" spans="1:9" ht="159.94999999999999" customHeight="1" x14ac:dyDescent="0.25">
      <c r="A310" s="35" t="s">
        <v>1173</v>
      </c>
      <c r="B310" s="35" t="s">
        <v>1155</v>
      </c>
      <c r="C310" s="36" t="s">
        <v>1174</v>
      </c>
      <c r="D310" s="37">
        <v>25</v>
      </c>
      <c r="E310" s="38">
        <v>0.23</v>
      </c>
      <c r="F310" s="39" t="s">
        <v>1175</v>
      </c>
      <c r="G310" s="51" t="s">
        <v>1176</v>
      </c>
      <c r="H310" s="39"/>
      <c r="I310" s="35"/>
    </row>
    <row r="311" spans="1:9" ht="159.94999999999999" customHeight="1" x14ac:dyDescent="0.25">
      <c r="A311" s="35" t="s">
        <v>1177</v>
      </c>
      <c r="B311" s="35" t="s">
        <v>1155</v>
      </c>
      <c r="C311" s="36" t="s">
        <v>1178</v>
      </c>
      <c r="D311" s="37">
        <v>25</v>
      </c>
      <c r="E311" s="38">
        <v>0.23</v>
      </c>
      <c r="F311" s="39" t="s">
        <v>1179</v>
      </c>
      <c r="G311" s="51" t="s">
        <v>1180</v>
      </c>
      <c r="H311" s="39"/>
      <c r="I311" s="35"/>
    </row>
    <row r="312" spans="1:9" ht="159.94999999999999" customHeight="1" x14ac:dyDescent="0.25">
      <c r="A312" s="35" t="s">
        <v>1181</v>
      </c>
      <c r="B312" s="35" t="s">
        <v>1155</v>
      </c>
      <c r="C312" s="36" t="s">
        <v>1182</v>
      </c>
      <c r="D312" s="37">
        <v>25</v>
      </c>
      <c r="E312" s="38">
        <v>0.23</v>
      </c>
      <c r="F312" s="39" t="s">
        <v>1183</v>
      </c>
      <c r="G312" s="51" t="s">
        <v>1184</v>
      </c>
      <c r="H312" s="39"/>
      <c r="I312" s="35"/>
    </row>
    <row r="313" spans="1:9" ht="159.94999999999999" customHeight="1" x14ac:dyDescent="0.25">
      <c r="A313" s="35" t="s">
        <v>1185</v>
      </c>
      <c r="B313" s="35" t="s">
        <v>1155</v>
      </c>
      <c r="C313" s="36" t="s">
        <v>1186</v>
      </c>
      <c r="D313" s="37">
        <v>25</v>
      </c>
      <c r="E313" s="38">
        <v>0.23</v>
      </c>
      <c r="F313" s="39" t="s">
        <v>1187</v>
      </c>
      <c r="G313" s="51" t="s">
        <v>1188</v>
      </c>
      <c r="H313" s="39"/>
      <c r="I313" s="35"/>
    </row>
    <row r="314" spans="1:9" ht="159.94999999999999" customHeight="1" x14ac:dyDescent="0.25">
      <c r="A314" s="35" t="s">
        <v>1189</v>
      </c>
      <c r="B314" s="35" t="s">
        <v>1155</v>
      </c>
      <c r="C314" s="36" t="s">
        <v>1190</v>
      </c>
      <c r="D314" s="37">
        <v>99</v>
      </c>
      <c r="E314" s="38">
        <v>0.23</v>
      </c>
      <c r="F314" s="39" t="s">
        <v>1191</v>
      </c>
      <c r="G314" s="51" t="s">
        <v>1192</v>
      </c>
      <c r="H314" s="39"/>
      <c r="I314" s="35"/>
    </row>
    <row r="315" spans="1:9" ht="159.94999999999999" customHeight="1" x14ac:dyDescent="0.25">
      <c r="A315" s="35" t="s">
        <v>1193</v>
      </c>
      <c r="B315" s="35" t="s">
        <v>1155</v>
      </c>
      <c r="C315" s="36" t="s">
        <v>1194</v>
      </c>
      <c r="D315" s="37">
        <v>29</v>
      </c>
      <c r="E315" s="38">
        <v>0.23</v>
      </c>
      <c r="F315" s="39" t="s">
        <v>1195</v>
      </c>
      <c r="G315" s="51" t="s">
        <v>1196</v>
      </c>
      <c r="H315" s="39"/>
      <c r="I315" s="35"/>
    </row>
    <row r="316" spans="1:9" ht="159.94999999999999" customHeight="1" x14ac:dyDescent="0.25">
      <c r="A316" s="35" t="s">
        <v>1197</v>
      </c>
      <c r="B316" s="35" t="s">
        <v>1155</v>
      </c>
      <c r="C316" s="36" t="s">
        <v>1198</v>
      </c>
      <c r="D316" s="37">
        <v>79</v>
      </c>
      <c r="E316" s="38">
        <v>0.23</v>
      </c>
      <c r="F316" s="39" t="s">
        <v>1199</v>
      </c>
      <c r="G316" s="51" t="s">
        <v>1200</v>
      </c>
      <c r="H316" s="39"/>
      <c r="I316" s="35"/>
    </row>
    <row r="317" spans="1:9" ht="159.94999999999999" customHeight="1" x14ac:dyDescent="0.25">
      <c r="A317" s="35" t="s">
        <v>1201</v>
      </c>
      <c r="B317" s="35" t="s">
        <v>1155</v>
      </c>
      <c r="C317" s="36" t="s">
        <v>1202</v>
      </c>
      <c r="D317" s="37">
        <v>99</v>
      </c>
      <c r="E317" s="38">
        <v>0.23</v>
      </c>
      <c r="F317" s="39" t="s">
        <v>1203</v>
      </c>
      <c r="G317" s="51" t="s">
        <v>1204</v>
      </c>
      <c r="H317" s="39"/>
      <c r="I317" s="35"/>
    </row>
    <row r="318" spans="1:9" ht="159.94999999999999" customHeight="1" x14ac:dyDescent="0.25">
      <c r="A318" s="35" t="s">
        <v>1205</v>
      </c>
      <c r="B318" s="35" t="s">
        <v>1155</v>
      </c>
      <c r="C318" s="36" t="s">
        <v>1206</v>
      </c>
      <c r="D318" s="37">
        <v>39</v>
      </c>
      <c r="E318" s="38">
        <v>0.23</v>
      </c>
      <c r="F318" s="39" t="s">
        <v>1207</v>
      </c>
      <c r="G318" s="51" t="s">
        <v>1208</v>
      </c>
      <c r="H318" s="39"/>
      <c r="I318" s="35"/>
    </row>
    <row r="319" spans="1:9" ht="159.94999999999999" customHeight="1" x14ac:dyDescent="0.25">
      <c r="A319" s="35" t="s">
        <v>1209</v>
      </c>
      <c r="B319" s="35" t="s">
        <v>1155</v>
      </c>
      <c r="C319" s="36" t="s">
        <v>1210</v>
      </c>
      <c r="D319" s="37">
        <v>39</v>
      </c>
      <c r="E319" s="38">
        <v>0.23</v>
      </c>
      <c r="F319" s="39" t="s">
        <v>1211</v>
      </c>
      <c r="G319" s="51" t="s">
        <v>1212</v>
      </c>
      <c r="H319" s="38"/>
      <c r="I319" s="35"/>
    </row>
    <row r="320" spans="1:9" ht="159.94999999999999" customHeight="1" x14ac:dyDescent="0.25">
      <c r="A320" s="35" t="s">
        <v>1213</v>
      </c>
      <c r="B320" s="35" t="s">
        <v>1155</v>
      </c>
      <c r="C320" s="36" t="s">
        <v>1214</v>
      </c>
      <c r="D320" s="37">
        <v>399</v>
      </c>
      <c r="E320" s="38">
        <v>0.23</v>
      </c>
      <c r="F320" s="39" t="s">
        <v>1215</v>
      </c>
      <c r="G320" s="51" t="s">
        <v>1216</v>
      </c>
      <c r="H320" s="39"/>
      <c r="I320" s="35"/>
    </row>
    <row r="321" spans="1:9" ht="159.94999999999999" customHeight="1" x14ac:dyDescent="0.25">
      <c r="A321" s="35" t="s">
        <v>1217</v>
      </c>
      <c r="B321" s="35" t="s">
        <v>1155</v>
      </c>
      <c r="C321" s="36" t="s">
        <v>1218</v>
      </c>
      <c r="D321" s="37">
        <v>399</v>
      </c>
      <c r="E321" s="38">
        <v>0.23</v>
      </c>
      <c r="F321" s="39" t="s">
        <v>1219</v>
      </c>
      <c r="G321" s="51" t="s">
        <v>1220</v>
      </c>
      <c r="H321" s="39"/>
      <c r="I321" s="35"/>
    </row>
    <row r="322" spans="1:9" ht="159.94999999999999" customHeight="1" x14ac:dyDescent="0.25">
      <c r="A322" s="35" t="s">
        <v>1221</v>
      </c>
      <c r="B322" s="35" t="s">
        <v>1155</v>
      </c>
      <c r="C322" s="36" t="s">
        <v>1222</v>
      </c>
      <c r="D322" s="37">
        <v>199</v>
      </c>
      <c r="E322" s="38">
        <v>0.23</v>
      </c>
      <c r="F322" s="39" t="s">
        <v>1223</v>
      </c>
      <c r="G322" s="51" t="s">
        <v>1224</v>
      </c>
      <c r="H322" s="39"/>
      <c r="I322" s="35"/>
    </row>
    <row r="323" spans="1:9" ht="159.94999999999999" customHeight="1" x14ac:dyDescent="0.25">
      <c r="A323" s="35" t="s">
        <v>1225</v>
      </c>
      <c r="B323" s="35" t="s">
        <v>1155</v>
      </c>
      <c r="C323" s="36" t="s">
        <v>1226</v>
      </c>
      <c r="D323" s="37">
        <v>189</v>
      </c>
      <c r="E323" s="38">
        <v>0.23</v>
      </c>
      <c r="F323" s="39" t="s">
        <v>1227</v>
      </c>
      <c r="G323" s="51" t="s">
        <v>1228</v>
      </c>
      <c r="H323" s="39"/>
      <c r="I323" s="35"/>
    </row>
    <row r="324" spans="1:9" ht="159.94999999999999" customHeight="1" x14ac:dyDescent="0.25">
      <c r="A324" s="35" t="s">
        <v>1229</v>
      </c>
      <c r="B324" s="35" t="s">
        <v>1155</v>
      </c>
      <c r="C324" s="36" t="s">
        <v>1230</v>
      </c>
      <c r="D324" s="37">
        <v>49</v>
      </c>
      <c r="E324" s="38">
        <v>0.23</v>
      </c>
      <c r="F324" s="39" t="s">
        <v>1231</v>
      </c>
      <c r="G324" s="51" t="s">
        <v>1232</v>
      </c>
      <c r="H324" s="39"/>
      <c r="I324" s="35"/>
    </row>
    <row r="325" spans="1:9" ht="159.94999999999999" customHeight="1" x14ac:dyDescent="0.25">
      <c r="A325" s="35" t="s">
        <v>1233</v>
      </c>
      <c r="B325" s="35" t="s">
        <v>1155</v>
      </c>
      <c r="C325" s="36" t="s">
        <v>1234</v>
      </c>
      <c r="D325" s="37">
        <v>189</v>
      </c>
      <c r="E325" s="38">
        <v>0.23</v>
      </c>
      <c r="F325" s="39" t="s">
        <v>1235</v>
      </c>
      <c r="G325" s="51" t="s">
        <v>1236</v>
      </c>
      <c r="H325" s="39"/>
      <c r="I325" s="35"/>
    </row>
    <row r="326" spans="1:9" ht="159.94999999999999" customHeight="1" x14ac:dyDescent="0.25">
      <c r="A326" s="35" t="s">
        <v>1237</v>
      </c>
      <c r="B326" s="35" t="s">
        <v>1155</v>
      </c>
      <c r="C326" s="36" t="s">
        <v>1238</v>
      </c>
      <c r="D326" s="37">
        <v>79</v>
      </c>
      <c r="E326" s="38">
        <v>0.23</v>
      </c>
      <c r="F326" s="39" t="s">
        <v>1239</v>
      </c>
      <c r="G326" s="51" t="s">
        <v>1240</v>
      </c>
      <c r="H326" s="39"/>
      <c r="I326" s="35"/>
    </row>
    <row r="327" spans="1:9" ht="159.94999999999999" customHeight="1" x14ac:dyDescent="0.25">
      <c r="A327" s="35" t="s">
        <v>1241</v>
      </c>
      <c r="B327" s="35" t="s">
        <v>1155</v>
      </c>
      <c r="C327" s="36" t="s">
        <v>1242</v>
      </c>
      <c r="D327" s="37">
        <v>25</v>
      </c>
      <c r="E327" s="38">
        <v>0.23</v>
      </c>
      <c r="F327" s="35"/>
      <c r="G327" s="35"/>
      <c r="H327" s="38" t="s">
        <v>1458</v>
      </c>
      <c r="I327" s="35"/>
    </row>
    <row r="328" spans="1:9" ht="159.94999999999999" customHeight="1" x14ac:dyDescent="0.25">
      <c r="A328" s="35" t="s">
        <v>1243</v>
      </c>
      <c r="B328" s="35" t="s">
        <v>1155</v>
      </c>
      <c r="C328" s="36" t="s">
        <v>1244</v>
      </c>
      <c r="D328" s="37">
        <v>59</v>
      </c>
      <c r="E328" s="38">
        <v>0.23</v>
      </c>
      <c r="F328" s="39" t="s">
        <v>1245</v>
      </c>
      <c r="G328" s="51" t="s">
        <v>1246</v>
      </c>
      <c r="H328" s="39"/>
      <c r="I328" s="35"/>
    </row>
    <row r="329" spans="1:9" ht="159.94999999999999" customHeight="1" x14ac:dyDescent="0.25">
      <c r="A329" s="35" t="s">
        <v>1247</v>
      </c>
      <c r="B329" s="35" t="s">
        <v>1155</v>
      </c>
      <c r="C329" s="36" t="s">
        <v>1248</v>
      </c>
      <c r="D329" s="37">
        <v>49</v>
      </c>
      <c r="E329" s="38">
        <v>0.23</v>
      </c>
      <c r="F329" s="39" t="s">
        <v>1249</v>
      </c>
      <c r="G329" s="51" t="s">
        <v>1250</v>
      </c>
      <c r="H329" s="39"/>
      <c r="I329" s="35"/>
    </row>
    <row r="330" spans="1:9" ht="159.94999999999999" customHeight="1" x14ac:dyDescent="0.25">
      <c r="A330" s="35" t="s">
        <v>1251</v>
      </c>
      <c r="B330" s="35" t="s">
        <v>1155</v>
      </c>
      <c r="C330" s="36" t="s">
        <v>1252</v>
      </c>
      <c r="D330" s="37">
        <v>25</v>
      </c>
      <c r="E330" s="38">
        <v>0.23</v>
      </c>
      <c r="F330" s="35"/>
      <c r="G330" s="35"/>
      <c r="H330" s="38" t="s">
        <v>1458</v>
      </c>
      <c r="I330" s="35"/>
    </row>
    <row r="331" spans="1:9" ht="159.94999999999999" customHeight="1" x14ac:dyDescent="0.25">
      <c r="A331" s="35" t="s">
        <v>1253</v>
      </c>
      <c r="B331" s="35" t="s">
        <v>1155</v>
      </c>
      <c r="C331" s="36" t="s">
        <v>1254</v>
      </c>
      <c r="D331" s="37">
        <v>25</v>
      </c>
      <c r="E331" s="38">
        <v>0.23</v>
      </c>
      <c r="F331" t="s">
        <v>1255</v>
      </c>
      <c r="G331" s="51" t="s">
        <v>1256</v>
      </c>
      <c r="H331" s="39"/>
      <c r="I331" s="35"/>
    </row>
    <row r="332" spans="1:9" ht="159.94999999999999" customHeight="1" x14ac:dyDescent="0.25">
      <c r="A332" s="35" t="s">
        <v>1257</v>
      </c>
      <c r="B332" s="35" t="s">
        <v>1155</v>
      </c>
      <c r="C332" s="36" t="s">
        <v>1258</v>
      </c>
      <c r="D332" s="37">
        <v>25</v>
      </c>
      <c r="E332" s="38">
        <v>0.23</v>
      </c>
      <c r="F332" s="39" t="s">
        <v>1259</v>
      </c>
      <c r="G332" s="51" t="s">
        <v>1260</v>
      </c>
      <c r="H332" s="39"/>
      <c r="I332" s="35"/>
    </row>
    <row r="333" spans="1:9" ht="159.94999999999999" customHeight="1" x14ac:dyDescent="0.25">
      <c r="A333" s="35" t="s">
        <v>1261</v>
      </c>
      <c r="B333" s="35" t="s">
        <v>1155</v>
      </c>
      <c r="C333" s="36" t="s">
        <v>1262</v>
      </c>
      <c r="D333" s="37">
        <v>229</v>
      </c>
      <c r="E333" s="38">
        <v>0.23</v>
      </c>
      <c r="F333" s="35"/>
      <c r="G333" s="35"/>
      <c r="H333" s="38" t="s">
        <v>1458</v>
      </c>
      <c r="I333" s="35"/>
    </row>
    <row r="334" spans="1:9" ht="159.94999999999999" customHeight="1" x14ac:dyDescent="0.25">
      <c r="A334" s="35" t="s">
        <v>1263</v>
      </c>
      <c r="B334" s="35" t="s">
        <v>1155</v>
      </c>
      <c r="C334" s="36" t="s">
        <v>1264</v>
      </c>
      <c r="D334" s="37">
        <v>399</v>
      </c>
      <c r="E334" s="38">
        <v>0.23</v>
      </c>
      <c r="F334" s="35"/>
      <c r="G334" s="35"/>
      <c r="H334" s="38" t="s">
        <v>1458</v>
      </c>
      <c r="I334" s="35"/>
    </row>
    <row r="335" spans="1:9" ht="159.94999999999999" customHeight="1" x14ac:dyDescent="0.25">
      <c r="A335" s="35" t="s">
        <v>1265</v>
      </c>
      <c r="B335" s="35" t="s">
        <v>1155</v>
      </c>
      <c r="C335" s="36" t="s">
        <v>1266</v>
      </c>
      <c r="D335" s="37">
        <v>249</v>
      </c>
      <c r="E335" s="38">
        <v>0.23</v>
      </c>
      <c r="F335" s="35"/>
      <c r="G335" s="35"/>
      <c r="H335" s="38" t="s">
        <v>1458</v>
      </c>
      <c r="I335" s="35"/>
    </row>
    <row r="336" spans="1:9" ht="159.94999999999999" customHeight="1" x14ac:dyDescent="0.25">
      <c r="A336" s="35" t="s">
        <v>1267</v>
      </c>
      <c r="B336" s="35" t="s">
        <v>1155</v>
      </c>
      <c r="C336" s="36" t="s">
        <v>1268</v>
      </c>
      <c r="D336" s="37">
        <v>89</v>
      </c>
      <c r="E336" s="38">
        <v>0.23</v>
      </c>
      <c r="F336" s="35"/>
      <c r="G336" s="35"/>
      <c r="H336" s="38" t="s">
        <v>1458</v>
      </c>
      <c r="I336" s="35"/>
    </row>
    <row r="337" spans="1:9" ht="159.94999999999999" customHeight="1" x14ac:dyDescent="0.25">
      <c r="A337" s="35" t="s">
        <v>1269</v>
      </c>
      <c r="B337" s="35" t="s">
        <v>1155</v>
      </c>
      <c r="C337" s="36" t="s">
        <v>1270</v>
      </c>
      <c r="D337" s="37">
        <v>169</v>
      </c>
      <c r="E337" s="38">
        <v>0.23</v>
      </c>
      <c r="F337" s="35"/>
      <c r="G337" s="35"/>
      <c r="H337" s="38" t="s">
        <v>1458</v>
      </c>
      <c r="I337" s="35"/>
    </row>
    <row r="338" spans="1:9" ht="159.94999999999999" customHeight="1" x14ac:dyDescent="0.25">
      <c r="A338" s="35" t="s">
        <v>1271</v>
      </c>
      <c r="B338" s="35" t="s">
        <v>1272</v>
      </c>
      <c r="C338" s="36" t="s">
        <v>1273</v>
      </c>
      <c r="D338" s="37">
        <v>289</v>
      </c>
      <c r="E338" s="38">
        <v>0.23</v>
      </c>
      <c r="F338" s="39" t="s">
        <v>1274</v>
      </c>
      <c r="G338" s="51" t="s">
        <v>1275</v>
      </c>
      <c r="H338" s="39"/>
      <c r="I338" s="35"/>
    </row>
    <row r="339" spans="1:9" ht="159.94999999999999" customHeight="1" x14ac:dyDescent="0.25">
      <c r="A339" s="35" t="s">
        <v>1276</v>
      </c>
      <c r="B339" s="35" t="s">
        <v>1272</v>
      </c>
      <c r="C339" s="36" t="s">
        <v>1277</v>
      </c>
      <c r="D339" s="37">
        <v>279</v>
      </c>
      <c r="E339" s="38">
        <v>0.23</v>
      </c>
      <c r="F339" s="35"/>
      <c r="G339" s="35"/>
      <c r="H339" s="38" t="s">
        <v>1458</v>
      </c>
      <c r="I339" s="35"/>
    </row>
    <row r="340" spans="1:9" ht="159.94999999999999" customHeight="1" x14ac:dyDescent="0.25">
      <c r="A340" s="35" t="s">
        <v>1278</v>
      </c>
      <c r="B340" s="35" t="s">
        <v>1272</v>
      </c>
      <c r="C340" s="36" t="s">
        <v>1279</v>
      </c>
      <c r="D340" s="37">
        <v>389</v>
      </c>
      <c r="E340" s="38">
        <v>0.23</v>
      </c>
      <c r="F340" s="39" t="s">
        <v>1280</v>
      </c>
      <c r="G340" s="51" t="s">
        <v>1281</v>
      </c>
      <c r="H340" s="39"/>
      <c r="I340" s="35"/>
    </row>
    <row r="341" spans="1:9" ht="159.94999999999999" customHeight="1" x14ac:dyDescent="0.25">
      <c r="A341" s="35" t="s">
        <v>1282</v>
      </c>
      <c r="B341" s="35" t="s">
        <v>1272</v>
      </c>
      <c r="C341" s="36" t="s">
        <v>1283</v>
      </c>
      <c r="D341" s="37">
        <v>389</v>
      </c>
      <c r="E341" s="38">
        <v>0.23</v>
      </c>
      <c r="F341" s="39" t="s">
        <v>1284</v>
      </c>
      <c r="G341" s="51" t="s">
        <v>1285</v>
      </c>
      <c r="H341" s="39"/>
      <c r="I341" s="35"/>
    </row>
    <row r="342" spans="1:9" ht="159.94999999999999" customHeight="1" x14ac:dyDescent="0.25">
      <c r="A342" s="35" t="s">
        <v>1286</v>
      </c>
      <c r="B342" s="35" t="s">
        <v>1272</v>
      </c>
      <c r="C342" s="36" t="s">
        <v>1287</v>
      </c>
      <c r="D342" s="37">
        <v>259</v>
      </c>
      <c r="E342" s="38">
        <v>0.23</v>
      </c>
      <c r="F342" s="39" t="s">
        <v>1288</v>
      </c>
      <c r="G342" s="51" t="s">
        <v>1289</v>
      </c>
      <c r="H342" s="39"/>
      <c r="I342" s="35"/>
    </row>
    <row r="343" spans="1:9" ht="159.94999999999999" customHeight="1" x14ac:dyDescent="0.25">
      <c r="A343" s="35" t="s">
        <v>1290</v>
      </c>
      <c r="B343" s="35" t="s">
        <v>1272</v>
      </c>
      <c r="C343" s="36" t="s">
        <v>1291</v>
      </c>
      <c r="D343" s="37">
        <v>449</v>
      </c>
      <c r="E343" s="38">
        <v>0.23</v>
      </c>
      <c r="F343" s="39" t="s">
        <v>1292</v>
      </c>
      <c r="G343" s="51" t="s">
        <v>1459</v>
      </c>
      <c r="H343" s="39"/>
      <c r="I343" s="35"/>
    </row>
    <row r="344" spans="1:9" ht="159.94999999999999" customHeight="1" x14ac:dyDescent="0.25">
      <c r="A344" s="35" t="s">
        <v>1293</v>
      </c>
      <c r="B344" s="35" t="s">
        <v>1272</v>
      </c>
      <c r="C344" s="36" t="s">
        <v>1294</v>
      </c>
      <c r="D344" s="37">
        <v>379</v>
      </c>
      <c r="E344" s="38">
        <v>0.23</v>
      </c>
      <c r="F344" s="35"/>
      <c r="G344" s="35"/>
      <c r="H344" s="38" t="s">
        <v>1458</v>
      </c>
      <c r="I344" s="35"/>
    </row>
    <row r="345" spans="1:9" ht="159.94999999999999" customHeight="1" x14ac:dyDescent="0.25">
      <c r="A345" s="35" t="s">
        <v>1295</v>
      </c>
      <c r="B345" s="35" t="s">
        <v>1272</v>
      </c>
      <c r="C345" s="36" t="s">
        <v>1296</v>
      </c>
      <c r="D345" s="37">
        <v>399</v>
      </c>
      <c r="E345" s="38">
        <v>0.23</v>
      </c>
      <c r="F345" s="39" t="s">
        <v>1297</v>
      </c>
      <c r="G345" s="51" t="s">
        <v>1298</v>
      </c>
      <c r="H345" s="39"/>
      <c r="I345" s="35"/>
    </row>
    <row r="346" spans="1:9" ht="159.94999999999999" customHeight="1" x14ac:dyDescent="0.25">
      <c r="A346" s="35" t="s">
        <v>1299</v>
      </c>
      <c r="B346" s="35" t="s">
        <v>1272</v>
      </c>
      <c r="C346" s="36" t="s">
        <v>1300</v>
      </c>
      <c r="D346" s="37">
        <v>199</v>
      </c>
      <c r="E346" s="38">
        <v>0.23</v>
      </c>
      <c r="F346" s="35"/>
      <c r="G346" s="35"/>
      <c r="H346" s="38" t="s">
        <v>1458</v>
      </c>
      <c r="I346" s="35"/>
    </row>
    <row r="347" spans="1:9" ht="159.94999999999999" customHeight="1" x14ac:dyDescent="0.25">
      <c r="A347" s="35" t="s">
        <v>1301</v>
      </c>
      <c r="B347" s="35" t="s">
        <v>1272</v>
      </c>
      <c r="C347" s="36" t="s">
        <v>1302</v>
      </c>
      <c r="D347" s="37">
        <v>279</v>
      </c>
      <c r="E347" s="38">
        <v>0.23</v>
      </c>
      <c r="F347" s="35"/>
      <c r="G347" s="35"/>
      <c r="H347" s="38" t="s">
        <v>1458</v>
      </c>
      <c r="I347" s="35"/>
    </row>
    <row r="348" spans="1:9" ht="159.94999999999999" customHeight="1" x14ac:dyDescent="0.25">
      <c r="A348" s="35" t="s">
        <v>1303</v>
      </c>
      <c r="B348" s="35" t="s">
        <v>1272</v>
      </c>
      <c r="C348" s="36" t="s">
        <v>1304</v>
      </c>
      <c r="D348" s="37">
        <v>249</v>
      </c>
      <c r="E348" s="38">
        <v>0.23</v>
      </c>
      <c r="F348" s="35"/>
      <c r="G348" s="35"/>
      <c r="H348" s="38" t="s">
        <v>1458</v>
      </c>
      <c r="I348" s="35"/>
    </row>
    <row r="349" spans="1:9" ht="159.94999999999999" customHeight="1" x14ac:dyDescent="0.25">
      <c r="A349" s="35" t="s">
        <v>1305</v>
      </c>
      <c r="B349" s="35" t="s">
        <v>1306</v>
      </c>
      <c r="C349" s="36" t="s">
        <v>1307</v>
      </c>
      <c r="D349" s="37">
        <v>229</v>
      </c>
      <c r="E349" s="38">
        <v>0.23</v>
      </c>
      <c r="F349" s="39"/>
      <c r="G349" s="51" t="s">
        <v>1308</v>
      </c>
      <c r="H349" s="38" t="s">
        <v>1458</v>
      </c>
      <c r="I349" s="35"/>
    </row>
    <row r="350" spans="1:9" ht="159.94999999999999" customHeight="1" x14ac:dyDescent="0.25">
      <c r="A350" s="35" t="s">
        <v>1309</v>
      </c>
      <c r="B350" s="35" t="s">
        <v>1306</v>
      </c>
      <c r="C350" s="36" t="s">
        <v>1310</v>
      </c>
      <c r="D350" s="37">
        <v>448.99920000000003</v>
      </c>
      <c r="E350" s="38">
        <v>0.23</v>
      </c>
      <c r="F350" s="35"/>
      <c r="G350" s="35"/>
      <c r="H350" s="38" t="s">
        <v>1458</v>
      </c>
      <c r="I350" s="35"/>
    </row>
    <row r="351" spans="1:9" ht="159.94999999999999" customHeight="1" x14ac:dyDescent="0.25">
      <c r="A351" s="35" t="s">
        <v>1311</v>
      </c>
      <c r="B351" s="35" t="s">
        <v>1312</v>
      </c>
      <c r="C351" s="36" t="s">
        <v>1313</v>
      </c>
      <c r="D351" s="37">
        <v>169</v>
      </c>
      <c r="E351" s="38">
        <v>0.23</v>
      </c>
      <c r="F351" s="35"/>
      <c r="G351" s="35"/>
      <c r="H351" s="38" t="s">
        <v>1458</v>
      </c>
      <c r="I351" s="35"/>
    </row>
    <row r="352" spans="1:9" ht="159.94999999999999" customHeight="1" x14ac:dyDescent="0.25">
      <c r="A352" s="35" t="s">
        <v>1314</v>
      </c>
      <c r="B352" s="35" t="s">
        <v>1312</v>
      </c>
      <c r="C352" s="36" t="s">
        <v>1315</v>
      </c>
      <c r="D352" s="37">
        <v>169</v>
      </c>
      <c r="E352" s="38">
        <v>0.23</v>
      </c>
      <c r="F352" s="35"/>
      <c r="G352" s="35"/>
      <c r="H352" s="38" t="s">
        <v>1458</v>
      </c>
      <c r="I352" s="35"/>
    </row>
    <row r="353" spans="1:9" ht="159.94999999999999" customHeight="1" x14ac:dyDescent="0.25">
      <c r="A353" s="35" t="s">
        <v>1316</v>
      </c>
      <c r="B353" s="35" t="s">
        <v>1312</v>
      </c>
      <c r="C353" s="36" t="s">
        <v>1317</v>
      </c>
      <c r="D353" s="37">
        <v>169</v>
      </c>
      <c r="E353" s="38">
        <v>0.23</v>
      </c>
      <c r="F353" s="35"/>
      <c r="G353" s="35"/>
      <c r="H353" s="38" t="s">
        <v>1458</v>
      </c>
      <c r="I353" s="35"/>
    </row>
    <row r="354" spans="1:9" ht="159.94999999999999" customHeight="1" x14ac:dyDescent="0.25">
      <c r="A354" s="35" t="s">
        <v>1318</v>
      </c>
      <c r="B354" s="35" t="s">
        <v>1319</v>
      </c>
      <c r="C354" s="36" t="s">
        <v>1320</v>
      </c>
      <c r="D354" s="37">
        <v>99</v>
      </c>
      <c r="E354" s="38">
        <v>0.23</v>
      </c>
      <c r="F354" s="39" t="s">
        <v>1321</v>
      </c>
      <c r="G354" s="51" t="s">
        <v>1322</v>
      </c>
      <c r="H354" s="39"/>
      <c r="I354" s="35"/>
    </row>
    <row r="355" spans="1:9" ht="159.94999999999999" customHeight="1" x14ac:dyDescent="0.25">
      <c r="A355" s="35" t="s">
        <v>1323</v>
      </c>
      <c r="B355" s="35" t="s">
        <v>1324</v>
      </c>
      <c r="C355" s="36" t="str">
        <f>_xlfn.XLOOKUP(A355,'[2]CENNIK DO EXCELA'!$F:$F,'[2]CENNIK DO EXCELA'!$E:$E)</f>
        <v>G540201L009</v>
      </c>
      <c r="D355" s="37">
        <v>6590</v>
      </c>
      <c r="E355" s="38">
        <v>0</v>
      </c>
      <c r="F355" s="42" t="s">
        <v>1325</v>
      </c>
      <c r="G355" s="50" t="s">
        <v>1326</v>
      </c>
      <c r="H355" s="39"/>
      <c r="I355" s="35"/>
    </row>
    <row r="356" spans="1:9" ht="159.94999999999999" customHeight="1" x14ac:dyDescent="0.25">
      <c r="A356" s="53" t="s">
        <v>1327</v>
      </c>
      <c r="B356" s="35" t="s">
        <v>1324</v>
      </c>
      <c r="C356" s="36" t="str">
        <f>_xlfn.XLOOKUP(A356,'[2]CENNIK DO EXCELA'!$F:$F,'[2]CENNIK DO EXCELA'!$E:$E)</f>
        <v>G540201O003</v>
      </c>
      <c r="D356" s="37">
        <v>10990</v>
      </c>
      <c r="E356" s="38">
        <v>0</v>
      </c>
      <c r="F356" s="43" t="s">
        <v>1328</v>
      </c>
      <c r="G356" s="50" t="s">
        <v>1329</v>
      </c>
      <c r="H356" s="39"/>
      <c r="I356" s="35"/>
    </row>
    <row r="357" spans="1:9" ht="159.94999999999999" customHeight="1" x14ac:dyDescent="0.25">
      <c r="A357" s="35" t="s">
        <v>1330</v>
      </c>
      <c r="B357" s="35" t="s">
        <v>1324</v>
      </c>
      <c r="C357" s="36" t="str">
        <f>_xlfn.XLOOKUP(A357,'[2]CENNIK DO EXCELA'!$F:$F,'[2]CENNIK DO EXCELA'!$E:$E)</f>
        <v>G540201O004</v>
      </c>
      <c r="D357" s="37">
        <v>14490</v>
      </c>
      <c r="E357" s="38">
        <v>0</v>
      </c>
      <c r="F357" s="43" t="s">
        <v>1328</v>
      </c>
      <c r="G357" s="50" t="s">
        <v>1331</v>
      </c>
      <c r="H357" s="39"/>
      <c r="I357" s="35"/>
    </row>
    <row r="358" spans="1:9" ht="159.94999999999999" customHeight="1" x14ac:dyDescent="0.25">
      <c r="A358" s="53" t="s">
        <v>1332</v>
      </c>
      <c r="B358" s="35" t="s">
        <v>1324</v>
      </c>
      <c r="C358" s="36" t="str">
        <f>_xlfn.XLOOKUP(A358,'[2]CENNIK DO EXCELA'!$F:$F,'[2]CENNIK DO EXCELA'!$E:$E)</f>
        <v>G540202C001</v>
      </c>
      <c r="D358" s="37">
        <v>4490</v>
      </c>
      <c r="E358" s="38">
        <v>0</v>
      </c>
      <c r="F358" s="43" t="s">
        <v>1333</v>
      </c>
      <c r="G358" s="50" t="s">
        <v>1334</v>
      </c>
      <c r="H358" s="39"/>
      <c r="I358" s="35"/>
    </row>
    <row r="359" spans="1:9" ht="159.94999999999999" customHeight="1" x14ac:dyDescent="0.25">
      <c r="A359" s="35" t="s">
        <v>1335</v>
      </c>
      <c r="B359" s="35" t="s">
        <v>1324</v>
      </c>
      <c r="C359" s="36" t="str">
        <f>_xlfn.XLOOKUP(A359,'[2]CENNIK DO EXCELA'!$F:$F,'[2]CENNIK DO EXCELA'!$E:$E)</f>
        <v>G800301A001</v>
      </c>
      <c r="D359" s="37">
        <v>3490</v>
      </c>
      <c r="E359" s="38">
        <v>0</v>
      </c>
      <c r="F359" s="43" t="s">
        <v>1336</v>
      </c>
      <c r="G359" s="50" t="s">
        <v>1337</v>
      </c>
      <c r="H359" s="39"/>
      <c r="I359" s="35"/>
    </row>
    <row r="360" spans="1:9" ht="159.94999999999999" customHeight="1" x14ac:dyDescent="0.25">
      <c r="A360" s="53" t="s">
        <v>1338</v>
      </c>
      <c r="B360" s="35" t="s">
        <v>1324</v>
      </c>
      <c r="C360" s="36" t="s">
        <v>1339</v>
      </c>
      <c r="D360" s="37">
        <v>5990</v>
      </c>
      <c r="E360" s="38">
        <v>0</v>
      </c>
      <c r="F360" s="43" t="s">
        <v>1340</v>
      </c>
      <c r="G360" s="50" t="s">
        <v>1341</v>
      </c>
      <c r="H360" s="39"/>
      <c r="I360" s="35"/>
    </row>
    <row r="361" spans="1:9" ht="159.94999999999999" customHeight="1" x14ac:dyDescent="0.25">
      <c r="A361" s="35" t="s">
        <v>1342</v>
      </c>
      <c r="B361" s="35" t="s">
        <v>1324</v>
      </c>
      <c r="C361" s="36" t="s">
        <v>1343</v>
      </c>
      <c r="D361" s="37">
        <v>11990</v>
      </c>
      <c r="E361" s="38">
        <v>0</v>
      </c>
      <c r="F361" s="43" t="s">
        <v>1340</v>
      </c>
      <c r="G361" s="50" t="s">
        <v>1344</v>
      </c>
      <c r="H361" s="38"/>
      <c r="I361" s="35"/>
    </row>
    <row r="362" spans="1:9" ht="159.94999999999999" customHeight="1" x14ac:dyDescent="0.25">
      <c r="A362" s="35" t="s">
        <v>1345</v>
      </c>
      <c r="B362" s="35" t="s">
        <v>1324</v>
      </c>
      <c r="C362" s="36" t="s">
        <v>1346</v>
      </c>
      <c r="D362" s="37">
        <v>8990</v>
      </c>
      <c r="E362" s="38">
        <v>0</v>
      </c>
      <c r="F362" t="s">
        <v>1347</v>
      </c>
      <c r="G362" s="35" t="s">
        <v>1348</v>
      </c>
      <c r="H362" s="39"/>
      <c r="I362" s="35"/>
    </row>
    <row r="363" spans="1:9" ht="159.94999999999999" customHeight="1" x14ac:dyDescent="0.25">
      <c r="A363" s="35" t="s">
        <v>1349</v>
      </c>
      <c r="B363" s="35" t="s">
        <v>1324</v>
      </c>
      <c r="C363" s="36" t="s">
        <v>1350</v>
      </c>
      <c r="D363" s="37">
        <v>249</v>
      </c>
      <c r="E363" s="38">
        <v>0.23</v>
      </c>
      <c r="F363" t="s">
        <v>1351</v>
      </c>
      <c r="G363" s="35" t="s">
        <v>1352</v>
      </c>
      <c r="H363" s="39"/>
      <c r="I363" s="35"/>
    </row>
    <row r="364" spans="1:9" ht="159.94999999999999" customHeight="1" x14ac:dyDescent="0.25">
      <c r="A364" s="53" t="s">
        <v>1353</v>
      </c>
      <c r="B364" s="35" t="s">
        <v>1354</v>
      </c>
      <c r="C364" s="36" t="str">
        <f>_xlfn.XLOOKUP(A364,'[2]CENNIK DO EXCELA'!$F:$F,'[2]CENNIK DO EXCELA'!$E:$E)</f>
        <v>G480102A004</v>
      </c>
      <c r="D364" s="37">
        <v>3490</v>
      </c>
      <c r="E364" s="38">
        <v>0.23</v>
      </c>
      <c r="F364" s="43" t="s">
        <v>1355</v>
      </c>
      <c r="G364" s="50" t="s">
        <v>1356</v>
      </c>
      <c r="H364" s="39"/>
      <c r="I364" s="35"/>
    </row>
    <row r="365" spans="1:9" ht="159.94999999999999" customHeight="1" x14ac:dyDescent="0.25">
      <c r="A365" s="35" t="s">
        <v>1357</v>
      </c>
      <c r="B365" s="35" t="s">
        <v>1354</v>
      </c>
      <c r="C365" s="36" t="str">
        <f>_xlfn.XLOOKUP(A365,'[2]CENNIK DO EXCELA'!$F:$F,'[2]CENNIK DO EXCELA'!$E:$E)</f>
        <v>G480102A002</v>
      </c>
      <c r="D365" s="37">
        <v>3490</v>
      </c>
      <c r="E365" s="38">
        <v>0.23</v>
      </c>
      <c r="F365" s="43" t="s">
        <v>1358</v>
      </c>
      <c r="G365" s="50" t="s">
        <v>1359</v>
      </c>
      <c r="H365" s="39"/>
      <c r="I365" s="35"/>
    </row>
    <row r="366" spans="1:9" ht="159.94999999999999" customHeight="1" x14ac:dyDescent="0.25">
      <c r="A366" s="53" t="s">
        <v>1360</v>
      </c>
      <c r="B366" s="35" t="s">
        <v>1354</v>
      </c>
      <c r="C366" s="36" t="str">
        <f>_xlfn.XLOOKUP(A366,'[2]CENNIK DO EXCELA'!$F:$F,'[2]CENNIK DO EXCELA'!$E:$E)</f>
        <v>G480102A001</v>
      </c>
      <c r="D366" s="37">
        <v>3490</v>
      </c>
      <c r="E366" s="38">
        <v>0.23</v>
      </c>
      <c r="F366" s="43" t="s">
        <v>1361</v>
      </c>
      <c r="G366" s="50" t="s">
        <v>1362</v>
      </c>
      <c r="H366" s="39"/>
      <c r="I366" s="35"/>
    </row>
    <row r="367" spans="1:9" ht="159.94999999999999" customHeight="1" x14ac:dyDescent="0.25">
      <c r="A367" s="35" t="s">
        <v>1363</v>
      </c>
      <c r="B367" s="35" t="s">
        <v>1354</v>
      </c>
      <c r="C367" s="36" t="str">
        <f>_xlfn.XLOOKUP(A367,'[2]CENNIK DO EXCELA'!$F:$F,'[2]CENNIK DO EXCELA'!$E:$E)</f>
        <v>G480102A003</v>
      </c>
      <c r="D367" s="37">
        <v>3490</v>
      </c>
      <c r="E367" s="38">
        <v>0.23</v>
      </c>
      <c r="F367" s="43" t="s">
        <v>1364</v>
      </c>
      <c r="G367" s="50" t="s">
        <v>1365</v>
      </c>
      <c r="H367" s="39"/>
      <c r="I367" s="35"/>
    </row>
    <row r="368" spans="1:9" ht="159.94999999999999" customHeight="1" x14ac:dyDescent="0.25">
      <c r="A368" s="53" t="s">
        <v>1366</v>
      </c>
      <c r="B368" s="35" t="s">
        <v>1367</v>
      </c>
      <c r="C368" s="36" t="str">
        <f>_xlfn.XLOOKUP(A368,'[2]CENNIK DO EXCELA'!$F:$F,'[2]CENNIK DO EXCELA'!$E:$E)</f>
        <v>G800101A001</v>
      </c>
      <c r="D368" s="37">
        <v>219</v>
      </c>
      <c r="E368" s="38">
        <v>0.23</v>
      </c>
      <c r="F368" s="43" t="s">
        <v>1368</v>
      </c>
      <c r="G368" s="50" t="s">
        <v>1369</v>
      </c>
      <c r="H368" s="39"/>
      <c r="I368" s="35"/>
    </row>
    <row r="369" spans="1:9" ht="159.94999999999999" customHeight="1" x14ac:dyDescent="0.25">
      <c r="A369" s="35" t="s">
        <v>1370</v>
      </c>
      <c r="B369" s="35" t="s">
        <v>1367</v>
      </c>
      <c r="C369" s="36" t="str">
        <f>_xlfn.XLOOKUP(A369,'[2]CENNIK DO EXCELA'!$F:$F,'[2]CENNIK DO EXCELA'!$E:$E)</f>
        <v>G800101A002</v>
      </c>
      <c r="D369" s="37">
        <v>990</v>
      </c>
      <c r="E369" s="38">
        <v>0.23</v>
      </c>
      <c r="F369" s="43" t="s">
        <v>1371</v>
      </c>
      <c r="G369" s="50" t="s">
        <v>1372</v>
      </c>
      <c r="H369" s="39"/>
      <c r="I369" s="35"/>
    </row>
    <row r="370" spans="1:9" ht="159.94999999999999" customHeight="1" x14ac:dyDescent="0.25">
      <c r="A370" s="53" t="s">
        <v>1373</v>
      </c>
      <c r="B370" s="35" t="s">
        <v>1367</v>
      </c>
      <c r="C370" s="36" t="str">
        <f>_xlfn.XLOOKUP(A370,'[2]CENNIK DO EXCELA'!$F:$F,'[2]CENNIK DO EXCELA'!$E:$E)</f>
        <v>G800101A003</v>
      </c>
      <c r="D370" s="37">
        <v>2490</v>
      </c>
      <c r="E370" s="38">
        <v>0.23</v>
      </c>
      <c r="F370" s="43" t="s">
        <v>1374</v>
      </c>
      <c r="G370" s="50" t="s">
        <v>1375</v>
      </c>
      <c r="H370" s="39"/>
      <c r="I370" s="35"/>
    </row>
    <row r="371" spans="1:9" ht="159.94999999999999" customHeight="1" x14ac:dyDescent="0.25">
      <c r="A371" s="35" t="s">
        <v>1376</v>
      </c>
      <c r="B371" s="35" t="s">
        <v>1367</v>
      </c>
      <c r="C371" s="36" t="str">
        <f>_xlfn.XLOOKUP(A371,'[2]CENNIK DO EXCELA'!$F:$F,'[2]CENNIK DO EXCELA'!$E:$E)</f>
        <v>G800101A005</v>
      </c>
      <c r="D371" s="37">
        <v>1290</v>
      </c>
      <c r="E371" s="38">
        <v>0.23</v>
      </c>
      <c r="F371" s="43" t="s">
        <v>1377</v>
      </c>
      <c r="G371" s="50" t="s">
        <v>1378</v>
      </c>
      <c r="H371" s="39"/>
      <c r="I371" s="35"/>
    </row>
    <row r="372" spans="1:9" ht="159.94999999999999" customHeight="1" x14ac:dyDescent="0.25">
      <c r="A372" s="53" t="s">
        <v>1379</v>
      </c>
      <c r="B372" s="35" t="s">
        <v>1367</v>
      </c>
      <c r="C372" s="36" t="str">
        <f>_xlfn.XLOOKUP(A372,'[2]CENNIK DO EXCELA'!$F:$F,'[2]CENNIK DO EXCELA'!$E:$E)</f>
        <v>G800101A004</v>
      </c>
      <c r="D372" s="37">
        <v>3290</v>
      </c>
      <c r="E372" s="38">
        <v>0.23</v>
      </c>
      <c r="F372" s="43" t="s">
        <v>1380</v>
      </c>
      <c r="G372" s="50" t="s">
        <v>1381</v>
      </c>
      <c r="H372" s="39"/>
      <c r="I372" s="35"/>
    </row>
    <row r="373" spans="1:9" ht="159.94999999999999" customHeight="1" x14ac:dyDescent="0.25">
      <c r="A373" s="35" t="s">
        <v>1382</v>
      </c>
      <c r="B373" s="35" t="s">
        <v>1383</v>
      </c>
      <c r="C373" s="36" t="s">
        <v>1384</v>
      </c>
      <c r="D373" s="37">
        <v>1590</v>
      </c>
      <c r="E373" s="38">
        <v>0.23</v>
      </c>
      <c r="F373" s="43" t="s">
        <v>1385</v>
      </c>
      <c r="G373" s="50" t="s">
        <v>1386</v>
      </c>
      <c r="H373" s="39"/>
      <c r="I373" s="35"/>
    </row>
    <row r="374" spans="1:9" ht="159.94999999999999" customHeight="1" x14ac:dyDescent="0.25">
      <c r="A374" s="53" t="s">
        <v>1387</v>
      </c>
      <c r="B374" s="35" t="s">
        <v>1388</v>
      </c>
      <c r="C374" s="36" t="s">
        <v>1389</v>
      </c>
      <c r="D374" s="37">
        <v>2790</v>
      </c>
      <c r="E374" s="38">
        <v>0.23</v>
      </c>
      <c r="F374" s="43" t="s">
        <v>1390</v>
      </c>
      <c r="G374" s="50" t="s">
        <v>1391</v>
      </c>
      <c r="H374" s="39"/>
      <c r="I374" s="35"/>
    </row>
    <row r="375" spans="1:9" ht="159.94999999999999" customHeight="1" x14ac:dyDescent="0.25">
      <c r="A375" s="35" t="s">
        <v>1392</v>
      </c>
      <c r="B375" s="35" t="s">
        <v>1388</v>
      </c>
      <c r="C375" s="36" t="s">
        <v>1393</v>
      </c>
      <c r="D375" s="37">
        <v>3990</v>
      </c>
      <c r="E375" s="38">
        <v>0.23</v>
      </c>
      <c r="F375" s="43" t="s">
        <v>1394</v>
      </c>
      <c r="G375" s="50" t="s">
        <v>1395</v>
      </c>
      <c r="H375" s="39"/>
      <c r="I375" s="35"/>
    </row>
    <row r="376" spans="1:9" ht="159.94999999999999" customHeight="1" x14ac:dyDescent="0.25">
      <c r="A376" s="53" t="s">
        <v>1396</v>
      </c>
      <c r="B376" s="35" t="s">
        <v>1397</v>
      </c>
      <c r="C376" s="36" t="str">
        <f>_xlfn.XLOOKUP(A376,'[2]CENNIK DO EXCELA'!$F:$F,'[2]CENNIK DO EXCELA'!$E:$E)</f>
        <v>G220101B022</v>
      </c>
      <c r="D376" s="37">
        <v>2390</v>
      </c>
      <c r="E376" s="38">
        <v>0.23</v>
      </c>
      <c r="F376" s="43" t="s">
        <v>1398</v>
      </c>
      <c r="G376" s="50" t="s">
        <v>1399</v>
      </c>
      <c r="H376" s="39"/>
      <c r="I376" s="35"/>
    </row>
    <row r="377" spans="1:9" ht="159.94999999999999" customHeight="1" x14ac:dyDescent="0.25">
      <c r="A377" s="35" t="s">
        <v>1400</v>
      </c>
      <c r="B377" s="35" t="s">
        <v>1397</v>
      </c>
      <c r="C377" s="36" t="str">
        <f>_xlfn.XLOOKUP(A377,'[2]CENNIK DO EXCELA'!$F:$F,'[2]CENNIK DO EXCELA'!$E:$E)</f>
        <v>G220103B006</v>
      </c>
      <c r="D377" s="37">
        <v>6690</v>
      </c>
      <c r="E377" s="38">
        <v>0.23</v>
      </c>
      <c r="F377" s="43" t="s">
        <v>1401</v>
      </c>
      <c r="G377" s="50" t="s">
        <v>1402</v>
      </c>
      <c r="H377" s="39"/>
      <c r="I377" s="35"/>
    </row>
    <row r="378" spans="1:9" ht="159.94999999999999" customHeight="1" x14ac:dyDescent="0.25">
      <c r="A378" s="35" t="s">
        <v>1404</v>
      </c>
      <c r="B378" s="35" t="s">
        <v>1403</v>
      </c>
      <c r="C378" s="36" t="s">
        <v>1405</v>
      </c>
      <c r="D378" s="37">
        <v>118</v>
      </c>
      <c r="E378" s="38">
        <v>0.23</v>
      </c>
      <c r="F378" t="s">
        <v>1407</v>
      </c>
      <c r="G378" s="35" t="s">
        <v>1406</v>
      </c>
      <c r="H378" s="39"/>
      <c r="I378" s="35"/>
    </row>
    <row r="379" spans="1:9" ht="159.94999999999999" customHeight="1" x14ac:dyDescent="0.25">
      <c r="A379" s="35" t="s">
        <v>1408</v>
      </c>
      <c r="B379" s="35" t="s">
        <v>1403</v>
      </c>
      <c r="C379" s="36" t="s">
        <v>1409</v>
      </c>
      <c r="D379" s="37">
        <v>1399</v>
      </c>
      <c r="E379" s="38">
        <v>0.23</v>
      </c>
      <c r="F379" t="s">
        <v>1422</v>
      </c>
      <c r="G379" s="35" t="s">
        <v>1421</v>
      </c>
      <c r="H379" s="39"/>
      <c r="I379" s="35"/>
    </row>
    <row r="380" spans="1:9" ht="159.94999999999999" customHeight="1" x14ac:dyDescent="0.25">
      <c r="A380" s="35" t="s">
        <v>1423</v>
      </c>
      <c r="B380" s="35" t="s">
        <v>1403</v>
      </c>
      <c r="C380" s="36" t="s">
        <v>1410</v>
      </c>
      <c r="D380" s="37">
        <v>2399</v>
      </c>
      <c r="E380" s="38">
        <v>0.23</v>
      </c>
      <c r="F380" t="s">
        <v>1425</v>
      </c>
      <c r="G380" s="35" t="s">
        <v>1424</v>
      </c>
      <c r="H380" s="39"/>
      <c r="I380" s="35"/>
    </row>
    <row r="381" spans="1:9" ht="159.94999999999999" customHeight="1" x14ac:dyDescent="0.25">
      <c r="A381" s="35" t="s">
        <v>1426</v>
      </c>
      <c r="B381" s="35" t="s">
        <v>1403</v>
      </c>
      <c r="C381" s="36" t="s">
        <v>1411</v>
      </c>
      <c r="D381" s="37">
        <v>699</v>
      </c>
      <c r="E381" s="38">
        <v>0.23</v>
      </c>
      <c r="F381" t="s">
        <v>1427</v>
      </c>
      <c r="G381" s="35" t="s">
        <v>1428</v>
      </c>
      <c r="H381" s="39"/>
      <c r="I381" s="35"/>
    </row>
    <row r="382" spans="1:9" ht="159.94999999999999" customHeight="1" x14ac:dyDescent="0.25">
      <c r="A382" s="35" t="s">
        <v>1429</v>
      </c>
      <c r="B382" s="35" t="s">
        <v>1403</v>
      </c>
      <c r="C382" s="36" t="s">
        <v>1412</v>
      </c>
      <c r="D382" s="37">
        <v>699</v>
      </c>
      <c r="E382" s="38">
        <v>0.23</v>
      </c>
      <c r="F382" t="s">
        <v>1430</v>
      </c>
      <c r="G382" s="35" t="s">
        <v>1431</v>
      </c>
      <c r="H382" s="39"/>
      <c r="I382" s="35"/>
    </row>
    <row r="383" spans="1:9" ht="159.94999999999999" customHeight="1" x14ac:dyDescent="0.25">
      <c r="A383" s="35" t="s">
        <v>1432</v>
      </c>
      <c r="B383" s="35" t="s">
        <v>1403</v>
      </c>
      <c r="C383" s="36" t="s">
        <v>1413</v>
      </c>
      <c r="D383" s="37">
        <v>1329</v>
      </c>
      <c r="E383" s="38">
        <v>0.23</v>
      </c>
      <c r="F383" t="s">
        <v>1434</v>
      </c>
      <c r="G383" s="35" t="s">
        <v>1433</v>
      </c>
      <c r="H383" s="39"/>
      <c r="I383" s="35"/>
    </row>
    <row r="384" spans="1:9" ht="159.94999999999999" customHeight="1" x14ac:dyDescent="0.25">
      <c r="A384" s="35" t="s">
        <v>1435</v>
      </c>
      <c r="B384" s="35" t="s">
        <v>1403</v>
      </c>
      <c r="C384" s="36" t="s">
        <v>1414</v>
      </c>
      <c r="D384" s="37">
        <v>699</v>
      </c>
      <c r="E384" s="38">
        <v>0.23</v>
      </c>
      <c r="F384" t="s">
        <v>1436</v>
      </c>
      <c r="G384" s="35" t="s">
        <v>1437</v>
      </c>
      <c r="H384" s="39"/>
      <c r="I384" s="35"/>
    </row>
    <row r="385" spans="1:9" ht="159.94999999999999" customHeight="1" x14ac:dyDescent="0.25">
      <c r="A385" s="35" t="s">
        <v>1438</v>
      </c>
      <c r="B385" s="35" t="s">
        <v>1403</v>
      </c>
      <c r="C385" s="36" t="s">
        <v>1415</v>
      </c>
      <c r="D385" s="37">
        <v>1099</v>
      </c>
      <c r="E385" s="38">
        <v>0.23</v>
      </c>
      <c r="F385" t="s">
        <v>1440</v>
      </c>
      <c r="G385" s="35" t="s">
        <v>1439</v>
      </c>
      <c r="H385" s="39"/>
      <c r="I385" s="35"/>
    </row>
    <row r="386" spans="1:9" ht="159.94999999999999" customHeight="1" x14ac:dyDescent="0.25">
      <c r="A386" s="35" t="s">
        <v>1441</v>
      </c>
      <c r="B386" s="35" t="s">
        <v>1403</v>
      </c>
      <c r="C386" s="36" t="s">
        <v>1416</v>
      </c>
      <c r="D386" s="37">
        <v>7699</v>
      </c>
      <c r="E386" s="38">
        <v>0.23</v>
      </c>
      <c r="F386" t="s">
        <v>1443</v>
      </c>
      <c r="G386" s="35" t="s">
        <v>1442</v>
      </c>
      <c r="H386" s="39"/>
      <c r="I386" s="35"/>
    </row>
    <row r="387" spans="1:9" ht="159.94999999999999" customHeight="1" x14ac:dyDescent="0.25">
      <c r="A387" s="35" t="s">
        <v>1444</v>
      </c>
      <c r="B387" s="35" t="s">
        <v>1403</v>
      </c>
      <c r="C387" s="36" t="s">
        <v>1417</v>
      </c>
      <c r="D387" s="37">
        <v>1589</v>
      </c>
      <c r="E387" s="38">
        <v>0.23</v>
      </c>
      <c r="F387" t="s">
        <v>1445</v>
      </c>
      <c r="G387" s="35" t="s">
        <v>1446</v>
      </c>
      <c r="H387" s="39"/>
      <c r="I387" s="35"/>
    </row>
    <row r="388" spans="1:9" ht="159.94999999999999" customHeight="1" x14ac:dyDescent="0.25">
      <c r="A388" s="35" t="s">
        <v>1447</v>
      </c>
      <c r="B388" s="35" t="s">
        <v>1403</v>
      </c>
      <c r="C388" s="36" t="s">
        <v>1418</v>
      </c>
      <c r="D388" s="37">
        <v>2790</v>
      </c>
      <c r="E388" s="38">
        <v>0.23</v>
      </c>
      <c r="F388" t="s">
        <v>1448</v>
      </c>
      <c r="G388" s="35" t="s">
        <v>1449</v>
      </c>
      <c r="H388" s="39"/>
      <c r="I388" s="35"/>
    </row>
    <row r="389" spans="1:9" ht="159.94999999999999" customHeight="1" x14ac:dyDescent="0.25">
      <c r="A389" s="35" t="s">
        <v>1450</v>
      </c>
      <c r="B389" s="35" t="s">
        <v>1403</v>
      </c>
      <c r="C389" s="36" t="s">
        <v>1419</v>
      </c>
      <c r="D389" s="37">
        <v>1459</v>
      </c>
      <c r="E389" s="38">
        <v>0.23</v>
      </c>
      <c r="F389" t="s">
        <v>1451</v>
      </c>
      <c r="G389" s="35" t="s">
        <v>1452</v>
      </c>
      <c r="H389" s="39"/>
      <c r="I389" s="35"/>
    </row>
    <row r="390" spans="1:9" ht="159.94999999999999" customHeight="1" x14ac:dyDescent="0.25">
      <c r="A390" s="35" t="s">
        <v>1453</v>
      </c>
      <c r="B390" s="35" t="s">
        <v>1403</v>
      </c>
      <c r="C390" s="36" t="s">
        <v>1420</v>
      </c>
      <c r="D390" s="37">
        <v>1399</v>
      </c>
      <c r="E390" s="38">
        <v>0.23</v>
      </c>
      <c r="F390" t="s">
        <v>1454</v>
      </c>
      <c r="G390" s="35" t="s">
        <v>1455</v>
      </c>
      <c r="H390" s="39"/>
      <c r="I390" s="35"/>
    </row>
    <row r="391" spans="1:9" x14ac:dyDescent="0.25">
      <c r="G391" s="30"/>
    </row>
    <row r="392" spans="1:9" x14ac:dyDescent="0.25">
      <c r="G392" s="30"/>
    </row>
    <row r="393" spans="1:9" x14ac:dyDescent="0.25">
      <c r="G393" s="30"/>
    </row>
    <row r="394" spans="1:9" x14ac:dyDescent="0.25">
      <c r="G394" s="30"/>
    </row>
    <row r="395" spans="1:9" x14ac:dyDescent="0.25">
      <c r="G395" s="30"/>
    </row>
    <row r="396" spans="1:9" x14ac:dyDescent="0.25">
      <c r="G396" s="30"/>
    </row>
    <row r="397" spans="1:9" x14ac:dyDescent="0.25">
      <c r="G397" s="30"/>
    </row>
    <row r="398" spans="1:9" x14ac:dyDescent="0.25">
      <c r="G398" s="30"/>
    </row>
    <row r="399" spans="1:9" x14ac:dyDescent="0.25">
      <c r="G399" s="30"/>
    </row>
    <row r="400" spans="1:9" x14ac:dyDescent="0.25">
      <c r="G400" s="30"/>
    </row>
    <row r="401" spans="7:7" x14ac:dyDescent="0.25">
      <c r="G401" s="30"/>
    </row>
    <row r="402" spans="7:7" x14ac:dyDescent="0.25">
      <c r="G402" s="30"/>
    </row>
    <row r="403" spans="7:7" x14ac:dyDescent="0.25">
      <c r="G403" s="30"/>
    </row>
    <row r="404" spans="7:7" x14ac:dyDescent="0.25">
      <c r="G404" s="30"/>
    </row>
    <row r="405" spans="7:7" x14ac:dyDescent="0.25">
      <c r="G405" s="30"/>
    </row>
    <row r="406" spans="7:7" x14ac:dyDescent="0.25">
      <c r="G406" s="30"/>
    </row>
    <row r="407" spans="7:7" x14ac:dyDescent="0.25">
      <c r="G407" s="30"/>
    </row>
    <row r="408" spans="7:7" x14ac:dyDescent="0.25">
      <c r="G408" s="30"/>
    </row>
    <row r="409" spans="7:7" x14ac:dyDescent="0.25">
      <c r="G409" s="30"/>
    </row>
    <row r="410" spans="7:7" x14ac:dyDescent="0.25">
      <c r="G410" s="30"/>
    </row>
    <row r="411" spans="7:7" x14ac:dyDescent="0.25">
      <c r="G411" s="30"/>
    </row>
    <row r="412" spans="7:7" x14ac:dyDescent="0.25">
      <c r="G412" s="30"/>
    </row>
    <row r="413" spans="7:7" x14ac:dyDescent="0.25">
      <c r="G413" s="30"/>
    </row>
    <row r="414" spans="7:7" x14ac:dyDescent="0.25">
      <c r="G414" s="30"/>
    </row>
    <row r="415" spans="7:7" x14ac:dyDescent="0.25">
      <c r="G415" s="30"/>
    </row>
    <row r="416" spans="7:7" x14ac:dyDescent="0.25">
      <c r="G416" s="30"/>
    </row>
    <row r="417" spans="7:7" x14ac:dyDescent="0.25">
      <c r="G417" s="30"/>
    </row>
    <row r="418" spans="7:7" x14ac:dyDescent="0.25">
      <c r="G418" s="30"/>
    </row>
    <row r="419" spans="7:7" x14ac:dyDescent="0.25">
      <c r="G419" s="30"/>
    </row>
    <row r="420" spans="7:7" x14ac:dyDescent="0.25">
      <c r="G420" s="30"/>
    </row>
    <row r="421" spans="7:7" x14ac:dyDescent="0.25">
      <c r="G421" s="30"/>
    </row>
    <row r="422" spans="7:7" x14ac:dyDescent="0.25">
      <c r="G422" s="30"/>
    </row>
    <row r="423" spans="7:7" x14ac:dyDescent="0.25">
      <c r="G423" s="30"/>
    </row>
    <row r="424" spans="7:7" x14ac:dyDescent="0.25">
      <c r="G424" s="30"/>
    </row>
    <row r="425" spans="7:7" x14ac:dyDescent="0.25">
      <c r="G425" s="30"/>
    </row>
    <row r="426" spans="7:7" x14ac:dyDescent="0.25">
      <c r="G426" s="30"/>
    </row>
    <row r="427" spans="7:7" x14ac:dyDescent="0.25">
      <c r="G427" s="30"/>
    </row>
    <row r="428" spans="7:7" x14ac:dyDescent="0.25">
      <c r="G428" s="30"/>
    </row>
    <row r="429" spans="7:7" x14ac:dyDescent="0.25">
      <c r="G429" s="30"/>
    </row>
    <row r="430" spans="7:7" x14ac:dyDescent="0.25">
      <c r="G430" s="30"/>
    </row>
    <row r="431" spans="7:7" x14ac:dyDescent="0.25">
      <c r="G431" s="30"/>
    </row>
    <row r="432" spans="7:7" x14ac:dyDescent="0.25">
      <c r="G432" s="30"/>
    </row>
    <row r="433" spans="7:7" x14ac:dyDescent="0.25">
      <c r="G433" s="30"/>
    </row>
    <row r="434" spans="7:7" x14ac:dyDescent="0.25">
      <c r="G434" s="30"/>
    </row>
    <row r="435" spans="7:7" x14ac:dyDescent="0.25">
      <c r="G435" s="30"/>
    </row>
    <row r="436" spans="7:7" x14ac:dyDescent="0.25">
      <c r="G436" s="30"/>
    </row>
    <row r="437" spans="7:7" x14ac:dyDescent="0.25">
      <c r="G437" s="30"/>
    </row>
    <row r="438" spans="7:7" x14ac:dyDescent="0.25">
      <c r="G438" s="30"/>
    </row>
    <row r="439" spans="7:7" x14ac:dyDescent="0.25">
      <c r="G439" s="30"/>
    </row>
    <row r="440" spans="7:7" x14ac:dyDescent="0.25">
      <c r="G440" s="30"/>
    </row>
    <row r="441" spans="7:7" x14ac:dyDescent="0.25">
      <c r="G441" s="30"/>
    </row>
    <row r="442" spans="7:7" x14ac:dyDescent="0.25">
      <c r="G442" s="30"/>
    </row>
    <row r="443" spans="7:7" x14ac:dyDescent="0.25">
      <c r="G443" s="30"/>
    </row>
    <row r="444" spans="7:7" x14ac:dyDescent="0.25">
      <c r="G444" s="30"/>
    </row>
    <row r="445" spans="7:7" x14ac:dyDescent="0.25">
      <c r="G445" s="30"/>
    </row>
    <row r="446" spans="7:7" x14ac:dyDescent="0.25">
      <c r="G446" s="30"/>
    </row>
    <row r="447" spans="7:7" x14ac:dyDescent="0.25">
      <c r="G447" s="30"/>
    </row>
    <row r="448" spans="7:7" x14ac:dyDescent="0.25">
      <c r="G448" s="30"/>
    </row>
    <row r="449" spans="7:7" x14ac:dyDescent="0.25">
      <c r="G449" s="30"/>
    </row>
    <row r="450" spans="7:7" x14ac:dyDescent="0.25">
      <c r="G450" s="30"/>
    </row>
    <row r="451" spans="7:7" x14ac:dyDescent="0.25">
      <c r="G451" s="30"/>
    </row>
    <row r="452" spans="7:7" x14ac:dyDescent="0.25">
      <c r="G452" s="30"/>
    </row>
    <row r="453" spans="7:7" x14ac:dyDescent="0.25">
      <c r="G453" s="30"/>
    </row>
    <row r="454" spans="7:7" x14ac:dyDescent="0.25">
      <c r="G454" s="30"/>
    </row>
    <row r="455" spans="7:7" x14ac:dyDescent="0.25">
      <c r="G455" s="30"/>
    </row>
    <row r="456" spans="7:7" x14ac:dyDescent="0.25">
      <c r="G456" s="30"/>
    </row>
    <row r="457" spans="7:7" x14ac:dyDescent="0.25">
      <c r="G457" s="30"/>
    </row>
    <row r="458" spans="7:7" x14ac:dyDescent="0.25">
      <c r="G458" s="30"/>
    </row>
    <row r="459" spans="7:7" x14ac:dyDescent="0.25">
      <c r="G459" s="30"/>
    </row>
    <row r="460" spans="7:7" x14ac:dyDescent="0.25">
      <c r="G460" s="30"/>
    </row>
    <row r="461" spans="7:7" x14ac:dyDescent="0.25">
      <c r="G461" s="30"/>
    </row>
    <row r="462" spans="7:7" x14ac:dyDescent="0.25">
      <c r="G462" s="30"/>
    </row>
    <row r="463" spans="7:7" x14ac:dyDescent="0.25">
      <c r="G463" s="30"/>
    </row>
    <row r="464" spans="7:7" x14ac:dyDescent="0.25">
      <c r="G464" s="30"/>
    </row>
    <row r="465" spans="7:7" x14ac:dyDescent="0.25">
      <c r="G465" s="30"/>
    </row>
    <row r="466" spans="7:7" x14ac:dyDescent="0.25">
      <c r="G466" s="30"/>
    </row>
    <row r="467" spans="7:7" x14ac:dyDescent="0.25">
      <c r="G467" s="30"/>
    </row>
    <row r="468" spans="7:7" x14ac:dyDescent="0.25">
      <c r="G468" s="30"/>
    </row>
    <row r="469" spans="7:7" x14ac:dyDescent="0.25">
      <c r="G469" s="30"/>
    </row>
    <row r="470" spans="7:7" x14ac:dyDescent="0.25">
      <c r="G470" s="30"/>
    </row>
    <row r="471" spans="7:7" x14ac:dyDescent="0.25">
      <c r="G471" s="30"/>
    </row>
    <row r="472" spans="7:7" x14ac:dyDescent="0.25">
      <c r="G472" s="30"/>
    </row>
    <row r="473" spans="7:7" x14ac:dyDescent="0.25">
      <c r="G473" s="30"/>
    </row>
    <row r="474" spans="7:7" x14ac:dyDescent="0.25">
      <c r="G474" s="30"/>
    </row>
    <row r="475" spans="7:7" x14ac:dyDescent="0.25">
      <c r="G475" s="30"/>
    </row>
    <row r="476" spans="7:7" x14ac:dyDescent="0.25">
      <c r="G476" s="30"/>
    </row>
    <row r="477" spans="7:7" x14ac:dyDescent="0.25">
      <c r="G477" s="30"/>
    </row>
    <row r="478" spans="7:7" x14ac:dyDescent="0.25">
      <c r="G478" s="30"/>
    </row>
    <row r="479" spans="7:7" x14ac:dyDescent="0.25">
      <c r="G479" s="30"/>
    </row>
    <row r="480" spans="7:7" x14ac:dyDescent="0.25">
      <c r="G480" s="30"/>
    </row>
    <row r="481" spans="7:7" x14ac:dyDescent="0.25">
      <c r="G481" s="30"/>
    </row>
    <row r="482" spans="7:7" x14ac:dyDescent="0.25">
      <c r="G482" s="30"/>
    </row>
    <row r="483" spans="7:7" x14ac:dyDescent="0.25">
      <c r="G483" s="30"/>
    </row>
    <row r="484" spans="7:7" x14ac:dyDescent="0.25">
      <c r="G484" s="30"/>
    </row>
    <row r="485" spans="7:7" x14ac:dyDescent="0.25">
      <c r="G485" s="30"/>
    </row>
    <row r="486" spans="7:7" x14ac:dyDescent="0.25">
      <c r="G486" s="30"/>
    </row>
    <row r="487" spans="7:7" x14ac:dyDescent="0.25">
      <c r="G487" s="30"/>
    </row>
    <row r="488" spans="7:7" x14ac:dyDescent="0.25">
      <c r="G488" s="30"/>
    </row>
    <row r="489" spans="7:7" x14ac:dyDescent="0.25">
      <c r="G489" s="30"/>
    </row>
    <row r="490" spans="7:7" x14ac:dyDescent="0.25">
      <c r="G490" s="30"/>
    </row>
    <row r="491" spans="7:7" x14ac:dyDescent="0.25">
      <c r="G491" s="30"/>
    </row>
    <row r="492" spans="7:7" x14ac:dyDescent="0.25">
      <c r="G492" s="30"/>
    </row>
    <row r="493" spans="7:7" x14ac:dyDescent="0.25">
      <c r="G493" s="30"/>
    </row>
    <row r="494" spans="7:7" x14ac:dyDescent="0.25">
      <c r="G494" s="30"/>
    </row>
    <row r="495" spans="7:7" x14ac:dyDescent="0.25">
      <c r="G495" s="30"/>
    </row>
    <row r="496" spans="7:7" x14ac:dyDescent="0.25">
      <c r="G496" s="30"/>
    </row>
    <row r="497" spans="7:7" x14ac:dyDescent="0.25">
      <c r="G497" s="30"/>
    </row>
    <row r="498" spans="7:7" x14ac:dyDescent="0.25">
      <c r="G498" s="30"/>
    </row>
    <row r="499" spans="7:7" x14ac:dyDescent="0.25">
      <c r="G499" s="30"/>
    </row>
    <row r="500" spans="7:7" x14ac:dyDescent="0.25">
      <c r="G500" s="30"/>
    </row>
    <row r="501" spans="7:7" x14ac:dyDescent="0.25">
      <c r="G501" s="30"/>
    </row>
    <row r="502" spans="7:7" x14ac:dyDescent="0.25">
      <c r="G502" s="30"/>
    </row>
    <row r="503" spans="7:7" x14ac:dyDescent="0.25">
      <c r="G503" s="30"/>
    </row>
    <row r="504" spans="7:7" x14ac:dyDescent="0.25">
      <c r="G504" s="30"/>
    </row>
    <row r="505" spans="7:7" x14ac:dyDescent="0.25">
      <c r="G505" s="30"/>
    </row>
    <row r="506" spans="7:7" x14ac:dyDescent="0.25">
      <c r="G506" s="30"/>
    </row>
    <row r="507" spans="7:7" x14ac:dyDescent="0.25">
      <c r="G507" s="30"/>
    </row>
    <row r="508" spans="7:7" x14ac:dyDescent="0.25">
      <c r="G508" s="30"/>
    </row>
    <row r="509" spans="7:7" x14ac:dyDescent="0.25">
      <c r="G509" s="30"/>
    </row>
    <row r="510" spans="7:7" x14ac:dyDescent="0.25">
      <c r="G510" s="30"/>
    </row>
    <row r="511" spans="7:7" x14ac:dyDescent="0.25">
      <c r="G511" s="30"/>
    </row>
    <row r="512" spans="7:7" x14ac:dyDescent="0.25">
      <c r="G512" s="30"/>
    </row>
    <row r="513" spans="7:7" x14ac:dyDescent="0.25">
      <c r="G513" s="30"/>
    </row>
    <row r="514" spans="7:7" x14ac:dyDescent="0.25">
      <c r="G514" s="30"/>
    </row>
    <row r="515" spans="7:7" x14ac:dyDescent="0.25">
      <c r="G515" s="30"/>
    </row>
    <row r="516" spans="7:7" x14ac:dyDescent="0.25">
      <c r="G516" s="30"/>
    </row>
    <row r="517" spans="7:7" x14ac:dyDescent="0.25">
      <c r="G517" s="30"/>
    </row>
    <row r="518" spans="7:7" x14ac:dyDescent="0.25">
      <c r="G518" s="30"/>
    </row>
    <row r="519" spans="7:7" x14ac:dyDescent="0.25">
      <c r="G519" s="30"/>
    </row>
    <row r="520" spans="7:7" x14ac:dyDescent="0.25">
      <c r="G520" s="30"/>
    </row>
    <row r="521" spans="7:7" x14ac:dyDescent="0.25">
      <c r="G521" s="30"/>
    </row>
    <row r="522" spans="7:7" x14ac:dyDescent="0.25">
      <c r="G522" s="30"/>
    </row>
    <row r="523" spans="7:7" x14ac:dyDescent="0.25">
      <c r="G523" s="30"/>
    </row>
    <row r="524" spans="7:7" x14ac:dyDescent="0.25">
      <c r="G524" s="30"/>
    </row>
    <row r="525" spans="7:7" x14ac:dyDescent="0.25">
      <c r="G525" s="30"/>
    </row>
    <row r="526" spans="7:7" x14ac:dyDescent="0.25">
      <c r="G526" s="30"/>
    </row>
    <row r="527" spans="7:7" x14ac:dyDescent="0.25">
      <c r="G527" s="30"/>
    </row>
    <row r="528" spans="7:7" x14ac:dyDescent="0.25">
      <c r="G528" s="30"/>
    </row>
    <row r="529" spans="7:7" x14ac:dyDescent="0.25">
      <c r="G529" s="30"/>
    </row>
    <row r="530" spans="7:7" x14ac:dyDescent="0.25">
      <c r="G530" s="30"/>
    </row>
    <row r="531" spans="7:7" x14ac:dyDescent="0.25">
      <c r="G531" s="30"/>
    </row>
    <row r="532" spans="7:7" x14ac:dyDescent="0.25">
      <c r="G532" s="30"/>
    </row>
    <row r="533" spans="7:7" x14ac:dyDescent="0.25">
      <c r="G533" s="30"/>
    </row>
    <row r="534" spans="7:7" x14ac:dyDescent="0.25">
      <c r="G534" s="30"/>
    </row>
    <row r="535" spans="7:7" x14ac:dyDescent="0.25">
      <c r="G535" s="30"/>
    </row>
    <row r="536" spans="7:7" x14ac:dyDescent="0.25">
      <c r="G536" s="30"/>
    </row>
    <row r="537" spans="7:7" x14ac:dyDescent="0.25">
      <c r="G537" s="30"/>
    </row>
    <row r="538" spans="7:7" x14ac:dyDescent="0.25">
      <c r="G538" s="30"/>
    </row>
    <row r="539" spans="7:7" x14ac:dyDescent="0.25">
      <c r="G539" s="30"/>
    </row>
    <row r="540" spans="7:7" x14ac:dyDescent="0.25">
      <c r="G540" s="30"/>
    </row>
    <row r="541" spans="7:7" x14ac:dyDescent="0.25">
      <c r="G541" s="30"/>
    </row>
    <row r="542" spans="7:7" x14ac:dyDescent="0.25">
      <c r="G542" s="30"/>
    </row>
    <row r="543" spans="7:7" x14ac:dyDescent="0.25">
      <c r="G543" s="30"/>
    </row>
    <row r="544" spans="7:7" x14ac:dyDescent="0.25">
      <c r="G544" s="30"/>
    </row>
    <row r="545" spans="7:7" x14ac:dyDescent="0.25">
      <c r="G545" s="30"/>
    </row>
    <row r="546" spans="7:7" x14ac:dyDescent="0.25">
      <c r="G546" s="30"/>
    </row>
    <row r="547" spans="7:7" x14ac:dyDescent="0.25">
      <c r="G547" s="30"/>
    </row>
    <row r="548" spans="7:7" x14ac:dyDescent="0.25">
      <c r="G548" s="30"/>
    </row>
    <row r="549" spans="7:7" x14ac:dyDescent="0.25">
      <c r="G549" s="30"/>
    </row>
    <row r="550" spans="7:7" x14ac:dyDescent="0.25">
      <c r="G550" s="30"/>
    </row>
    <row r="551" spans="7:7" x14ac:dyDescent="0.25">
      <c r="G551" s="30"/>
    </row>
    <row r="552" spans="7:7" x14ac:dyDescent="0.25">
      <c r="G552" s="30"/>
    </row>
    <row r="553" spans="7:7" x14ac:dyDescent="0.25">
      <c r="G553" s="30"/>
    </row>
    <row r="554" spans="7:7" x14ac:dyDescent="0.25">
      <c r="G554" s="30"/>
    </row>
    <row r="555" spans="7:7" x14ac:dyDescent="0.25">
      <c r="G555" s="30"/>
    </row>
    <row r="556" spans="7:7" x14ac:dyDescent="0.25">
      <c r="G556" s="30"/>
    </row>
    <row r="557" spans="7:7" x14ac:dyDescent="0.25">
      <c r="G557" s="30"/>
    </row>
    <row r="558" spans="7:7" x14ac:dyDescent="0.25">
      <c r="G558" s="30"/>
    </row>
    <row r="559" spans="7:7" x14ac:dyDescent="0.25">
      <c r="G559" s="30"/>
    </row>
    <row r="560" spans="7:7" x14ac:dyDescent="0.25">
      <c r="G560" s="30"/>
    </row>
    <row r="561" spans="7:7" x14ac:dyDescent="0.25">
      <c r="G561" s="30"/>
    </row>
    <row r="562" spans="7:7" x14ac:dyDescent="0.25">
      <c r="G562" s="30"/>
    </row>
    <row r="563" spans="7:7" x14ac:dyDescent="0.25">
      <c r="G563" s="30"/>
    </row>
    <row r="564" spans="7:7" x14ac:dyDescent="0.25">
      <c r="G564" s="30"/>
    </row>
    <row r="565" spans="7:7" x14ac:dyDescent="0.25">
      <c r="G565" s="30"/>
    </row>
    <row r="566" spans="7:7" x14ac:dyDescent="0.25">
      <c r="G566" s="30"/>
    </row>
    <row r="567" spans="7:7" x14ac:dyDescent="0.25">
      <c r="G567" s="30"/>
    </row>
    <row r="568" spans="7:7" x14ac:dyDescent="0.25">
      <c r="G568" s="30"/>
    </row>
    <row r="569" spans="7:7" x14ac:dyDescent="0.25">
      <c r="G569" s="30"/>
    </row>
    <row r="570" spans="7:7" x14ac:dyDescent="0.25">
      <c r="G570" s="30"/>
    </row>
    <row r="571" spans="7:7" x14ac:dyDescent="0.25">
      <c r="G571" s="30"/>
    </row>
    <row r="572" spans="7:7" x14ac:dyDescent="0.25">
      <c r="G572" s="30"/>
    </row>
    <row r="573" spans="7:7" x14ac:dyDescent="0.25">
      <c r="G573" s="30"/>
    </row>
    <row r="574" spans="7:7" x14ac:dyDescent="0.25">
      <c r="G574" s="30"/>
    </row>
    <row r="575" spans="7:7" x14ac:dyDescent="0.25">
      <c r="G575" s="30"/>
    </row>
    <row r="576" spans="7:7" x14ac:dyDescent="0.25">
      <c r="G576" s="30"/>
    </row>
    <row r="577" spans="7:7" x14ac:dyDescent="0.25">
      <c r="G577" s="30"/>
    </row>
    <row r="578" spans="7:7" x14ac:dyDescent="0.25">
      <c r="G578" s="30"/>
    </row>
    <row r="579" spans="7:7" x14ac:dyDescent="0.25">
      <c r="G579" s="30"/>
    </row>
    <row r="580" spans="7:7" x14ac:dyDescent="0.25">
      <c r="G580" s="30"/>
    </row>
    <row r="581" spans="7:7" x14ac:dyDescent="0.25">
      <c r="G581" s="30"/>
    </row>
    <row r="582" spans="7:7" x14ac:dyDescent="0.25">
      <c r="G582" s="30"/>
    </row>
    <row r="583" spans="7:7" x14ac:dyDescent="0.25">
      <c r="G583" s="30"/>
    </row>
    <row r="584" spans="7:7" x14ac:dyDescent="0.25">
      <c r="G584" s="30"/>
    </row>
    <row r="585" spans="7:7" x14ac:dyDescent="0.25">
      <c r="G585" s="30"/>
    </row>
    <row r="586" spans="7:7" x14ac:dyDescent="0.25">
      <c r="G586" s="30"/>
    </row>
    <row r="587" spans="7:7" x14ac:dyDescent="0.25">
      <c r="G587" s="30"/>
    </row>
    <row r="588" spans="7:7" x14ac:dyDescent="0.25">
      <c r="G588" s="30"/>
    </row>
    <row r="589" spans="7:7" x14ac:dyDescent="0.25">
      <c r="G589" s="30"/>
    </row>
    <row r="590" spans="7:7" x14ac:dyDescent="0.25">
      <c r="G590" s="30"/>
    </row>
    <row r="591" spans="7:7" x14ac:dyDescent="0.25">
      <c r="G591" s="30"/>
    </row>
    <row r="592" spans="7:7" x14ac:dyDescent="0.25">
      <c r="G592" s="30"/>
    </row>
    <row r="593" spans="7:7" x14ac:dyDescent="0.25">
      <c r="G593" s="30"/>
    </row>
    <row r="594" spans="7:7" x14ac:dyDescent="0.25">
      <c r="G594" s="30"/>
    </row>
    <row r="595" spans="7:7" x14ac:dyDescent="0.25">
      <c r="G595" s="30"/>
    </row>
    <row r="596" spans="7:7" x14ac:dyDescent="0.25">
      <c r="G596" s="30"/>
    </row>
    <row r="597" spans="7:7" x14ac:dyDescent="0.25">
      <c r="G597" s="30"/>
    </row>
    <row r="598" spans="7:7" x14ac:dyDescent="0.25">
      <c r="G598" s="30"/>
    </row>
    <row r="599" spans="7:7" x14ac:dyDescent="0.25">
      <c r="G599" s="30"/>
    </row>
    <row r="600" spans="7:7" x14ac:dyDescent="0.25">
      <c r="G600" s="30"/>
    </row>
    <row r="601" spans="7:7" x14ac:dyDescent="0.25">
      <c r="G601" s="30"/>
    </row>
    <row r="602" spans="7:7" x14ac:dyDescent="0.25">
      <c r="G602" s="30"/>
    </row>
    <row r="603" spans="7:7" x14ac:dyDescent="0.25">
      <c r="G603" s="30"/>
    </row>
    <row r="604" spans="7:7" x14ac:dyDescent="0.25">
      <c r="G604" s="30"/>
    </row>
    <row r="605" spans="7:7" x14ac:dyDescent="0.25">
      <c r="G605" s="30"/>
    </row>
    <row r="606" spans="7:7" x14ac:dyDescent="0.25">
      <c r="G606" s="30"/>
    </row>
    <row r="607" spans="7:7" x14ac:dyDescent="0.25">
      <c r="G607" s="30"/>
    </row>
    <row r="608" spans="7:7" x14ac:dyDescent="0.25">
      <c r="G608" s="30"/>
    </row>
    <row r="609" spans="7:7" x14ac:dyDescent="0.25">
      <c r="G609" s="30"/>
    </row>
    <row r="610" spans="7:7" x14ac:dyDescent="0.25">
      <c r="G610" s="30"/>
    </row>
    <row r="611" spans="7:7" x14ac:dyDescent="0.25">
      <c r="G611" s="30"/>
    </row>
    <row r="612" spans="7:7" x14ac:dyDescent="0.25">
      <c r="G612" s="30"/>
    </row>
    <row r="613" spans="7:7" x14ac:dyDescent="0.25">
      <c r="G613" s="30"/>
    </row>
    <row r="614" spans="7:7" x14ac:dyDescent="0.25">
      <c r="G614" s="30"/>
    </row>
    <row r="615" spans="7:7" x14ac:dyDescent="0.25">
      <c r="G615" s="30"/>
    </row>
    <row r="616" spans="7:7" x14ac:dyDescent="0.25">
      <c r="G616" s="30"/>
    </row>
    <row r="617" spans="7:7" x14ac:dyDescent="0.25">
      <c r="G617" s="30"/>
    </row>
    <row r="618" spans="7:7" x14ac:dyDescent="0.25">
      <c r="G618" s="30"/>
    </row>
    <row r="619" spans="7:7" x14ac:dyDescent="0.25">
      <c r="G619" s="30"/>
    </row>
    <row r="620" spans="7:7" x14ac:dyDescent="0.25">
      <c r="G620" s="30"/>
    </row>
    <row r="621" spans="7:7" x14ac:dyDescent="0.25">
      <c r="G621" s="30"/>
    </row>
    <row r="622" spans="7:7" x14ac:dyDescent="0.25">
      <c r="G622" s="30"/>
    </row>
    <row r="623" spans="7:7" x14ac:dyDescent="0.25">
      <c r="G623" s="30"/>
    </row>
    <row r="624" spans="7:7" x14ac:dyDescent="0.25">
      <c r="G624" s="30"/>
    </row>
    <row r="625" spans="7:7" x14ac:dyDescent="0.25">
      <c r="G625" s="30"/>
    </row>
    <row r="626" spans="7:7" x14ac:dyDescent="0.25">
      <c r="G626" s="30"/>
    </row>
    <row r="627" spans="7:7" x14ac:dyDescent="0.25">
      <c r="G627" s="30"/>
    </row>
    <row r="628" spans="7:7" x14ac:dyDescent="0.25">
      <c r="G628" s="30"/>
    </row>
    <row r="629" spans="7:7" x14ac:dyDescent="0.25">
      <c r="G629" s="30"/>
    </row>
    <row r="630" spans="7:7" x14ac:dyDescent="0.25">
      <c r="G630" s="30"/>
    </row>
    <row r="631" spans="7:7" x14ac:dyDescent="0.25">
      <c r="G631" s="30"/>
    </row>
    <row r="632" spans="7:7" x14ac:dyDescent="0.25">
      <c r="G632" s="30"/>
    </row>
    <row r="633" spans="7:7" x14ac:dyDescent="0.25">
      <c r="G633" s="30"/>
    </row>
    <row r="634" spans="7:7" x14ac:dyDescent="0.25">
      <c r="G634" s="30"/>
    </row>
    <row r="635" spans="7:7" x14ac:dyDescent="0.25">
      <c r="G635" s="30"/>
    </row>
    <row r="636" spans="7:7" x14ac:dyDescent="0.25">
      <c r="G636" s="30"/>
    </row>
    <row r="637" spans="7:7" x14ac:dyDescent="0.25">
      <c r="G637" s="30"/>
    </row>
    <row r="638" spans="7:7" x14ac:dyDescent="0.25">
      <c r="G638" s="30"/>
    </row>
    <row r="639" spans="7:7" x14ac:dyDescent="0.25">
      <c r="G639" s="30"/>
    </row>
    <row r="640" spans="7:7" x14ac:dyDescent="0.25">
      <c r="G640" s="30"/>
    </row>
    <row r="641" spans="7:7" x14ac:dyDescent="0.25">
      <c r="G641" s="30"/>
    </row>
    <row r="642" spans="7:7" x14ac:dyDescent="0.25">
      <c r="G642" s="30"/>
    </row>
    <row r="643" spans="7:7" x14ac:dyDescent="0.25">
      <c r="G643" s="30"/>
    </row>
    <row r="644" spans="7:7" x14ac:dyDescent="0.25">
      <c r="G644" s="30"/>
    </row>
    <row r="645" spans="7:7" x14ac:dyDescent="0.25">
      <c r="G645" s="30"/>
    </row>
    <row r="646" spans="7:7" x14ac:dyDescent="0.25">
      <c r="G646" s="30"/>
    </row>
    <row r="647" spans="7:7" x14ac:dyDescent="0.25">
      <c r="G647" s="30"/>
    </row>
    <row r="648" spans="7:7" x14ac:dyDescent="0.25">
      <c r="G648" s="30"/>
    </row>
    <row r="649" spans="7:7" x14ac:dyDescent="0.25">
      <c r="G649" s="30"/>
    </row>
    <row r="650" spans="7:7" x14ac:dyDescent="0.25">
      <c r="G650" s="30"/>
    </row>
    <row r="651" spans="7:7" x14ac:dyDescent="0.25">
      <c r="G651" s="30"/>
    </row>
    <row r="652" spans="7:7" x14ac:dyDescent="0.25">
      <c r="G652" s="30"/>
    </row>
    <row r="653" spans="7:7" x14ac:dyDescent="0.25">
      <c r="G653" s="30"/>
    </row>
    <row r="654" spans="7:7" x14ac:dyDescent="0.25">
      <c r="G654" s="30"/>
    </row>
    <row r="655" spans="7:7" x14ac:dyDescent="0.25">
      <c r="G655" s="30"/>
    </row>
    <row r="656" spans="7:7" x14ac:dyDescent="0.25">
      <c r="G656" s="30"/>
    </row>
    <row r="657" spans="7:7" x14ac:dyDescent="0.25">
      <c r="G657" s="30"/>
    </row>
    <row r="658" spans="7:7" x14ac:dyDescent="0.25">
      <c r="G658" s="30"/>
    </row>
    <row r="659" spans="7:7" x14ac:dyDescent="0.25">
      <c r="G659" s="30"/>
    </row>
    <row r="660" spans="7:7" x14ac:dyDescent="0.25">
      <c r="G660" s="30"/>
    </row>
    <row r="661" spans="7:7" x14ac:dyDescent="0.25">
      <c r="G661" s="30"/>
    </row>
    <row r="662" spans="7:7" x14ac:dyDescent="0.25">
      <c r="G662" s="30"/>
    </row>
    <row r="663" spans="7:7" x14ac:dyDescent="0.25">
      <c r="G663" s="30"/>
    </row>
    <row r="664" spans="7:7" x14ac:dyDescent="0.25">
      <c r="G664" s="30"/>
    </row>
    <row r="665" spans="7:7" x14ac:dyDescent="0.25">
      <c r="G665" s="30"/>
    </row>
    <row r="666" spans="7:7" x14ac:dyDescent="0.25">
      <c r="G666" s="30"/>
    </row>
    <row r="667" spans="7:7" x14ac:dyDescent="0.25">
      <c r="G667" s="30"/>
    </row>
    <row r="668" spans="7:7" x14ac:dyDescent="0.25">
      <c r="G668" s="30"/>
    </row>
    <row r="669" spans="7:7" x14ac:dyDescent="0.25">
      <c r="G669" s="30"/>
    </row>
    <row r="670" spans="7:7" x14ac:dyDescent="0.25">
      <c r="G670" s="30"/>
    </row>
    <row r="671" spans="7:7" x14ac:dyDescent="0.25">
      <c r="G671" s="30"/>
    </row>
    <row r="672" spans="7:7" x14ac:dyDescent="0.25">
      <c r="G672" s="30"/>
    </row>
    <row r="673" spans="7:7" x14ac:dyDescent="0.25">
      <c r="G673" s="30"/>
    </row>
    <row r="674" spans="7:7" x14ac:dyDescent="0.25">
      <c r="G674" s="30"/>
    </row>
    <row r="675" spans="7:7" x14ac:dyDescent="0.25">
      <c r="G675" s="30"/>
    </row>
    <row r="676" spans="7:7" x14ac:dyDescent="0.25">
      <c r="G676" s="30"/>
    </row>
    <row r="677" spans="7:7" x14ac:dyDescent="0.25">
      <c r="G677" s="30"/>
    </row>
    <row r="678" spans="7:7" x14ac:dyDescent="0.25">
      <c r="G678" s="30"/>
    </row>
    <row r="679" spans="7:7" x14ac:dyDescent="0.25">
      <c r="G679" s="30"/>
    </row>
    <row r="680" spans="7:7" x14ac:dyDescent="0.25">
      <c r="G680" s="30"/>
    </row>
    <row r="681" spans="7:7" x14ac:dyDescent="0.25">
      <c r="G681" s="30"/>
    </row>
    <row r="682" spans="7:7" x14ac:dyDescent="0.25">
      <c r="G682" s="30"/>
    </row>
    <row r="683" spans="7:7" x14ac:dyDescent="0.25">
      <c r="G683" s="30"/>
    </row>
    <row r="684" spans="7:7" x14ac:dyDescent="0.25">
      <c r="G684" s="30"/>
    </row>
    <row r="685" spans="7:7" x14ac:dyDescent="0.25">
      <c r="G685" s="30"/>
    </row>
    <row r="686" spans="7:7" x14ac:dyDescent="0.25">
      <c r="G686" s="30"/>
    </row>
    <row r="687" spans="7:7" x14ac:dyDescent="0.25">
      <c r="G687" s="30"/>
    </row>
    <row r="688" spans="7:7" x14ac:dyDescent="0.25">
      <c r="G688" s="30"/>
    </row>
    <row r="689" spans="7:7" x14ac:dyDescent="0.25">
      <c r="G689" s="30"/>
    </row>
    <row r="690" spans="7:7" x14ac:dyDescent="0.25">
      <c r="G690" s="30"/>
    </row>
    <row r="691" spans="7:7" x14ac:dyDescent="0.25">
      <c r="G691" s="30"/>
    </row>
    <row r="692" spans="7:7" x14ac:dyDescent="0.25">
      <c r="G692" s="30"/>
    </row>
    <row r="693" spans="7:7" x14ac:dyDescent="0.25">
      <c r="G693" s="30"/>
    </row>
    <row r="694" spans="7:7" x14ac:dyDescent="0.25">
      <c r="G694" s="30"/>
    </row>
    <row r="695" spans="7:7" x14ac:dyDescent="0.25">
      <c r="G695" s="30"/>
    </row>
    <row r="696" spans="7:7" x14ac:dyDescent="0.25">
      <c r="G696" s="30"/>
    </row>
    <row r="697" spans="7:7" x14ac:dyDescent="0.25">
      <c r="G697" s="30"/>
    </row>
    <row r="698" spans="7:7" x14ac:dyDescent="0.25">
      <c r="G698" s="30"/>
    </row>
    <row r="699" spans="7:7" x14ac:dyDescent="0.25">
      <c r="G699" s="30"/>
    </row>
    <row r="700" spans="7:7" x14ac:dyDescent="0.25">
      <c r="G700" s="30"/>
    </row>
    <row r="701" spans="7:7" x14ac:dyDescent="0.25">
      <c r="G701" s="30"/>
    </row>
    <row r="702" spans="7:7" x14ac:dyDescent="0.25">
      <c r="G702" s="30"/>
    </row>
  </sheetData>
  <sheetProtection algorithmName="SHA-512" hashValue="wkYLFBELSt/AeSFgAk2gfVg40dLW5+Qv3Yb7y1kS48kPAnLZKa5/8XSwEuyjqBNn8OtGErt6z7fNyRpfIuclww==" saltValue="DDVZLKfIgLAeAdRWJO7o2A==" spinCount="100000" sheet="1" objects="1" scenarios="1"/>
  <phoneticPr fontId="14" type="noConversion"/>
  <pageMargins left="0.7" right="0.7" top="0.75" bottom="0.75" header="0.3" footer="0.3"/>
  <pageSetup paperSize="9" orientation="portrait" verticalDpi="0"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43F55-D417-41D8-A4AD-88B56BB0DAEE}">
  <sheetPr codeName="Arkusz3"/>
  <dimension ref="B1:AF385"/>
  <sheetViews>
    <sheetView topLeftCell="A34" zoomScale="85" zoomScaleNormal="85" workbookViewId="0">
      <selection activeCell="M46" sqref="M46"/>
    </sheetView>
  </sheetViews>
  <sheetFormatPr defaultRowHeight="15" x14ac:dyDescent="0.25"/>
  <cols>
    <col min="2" max="2" width="28.140625" style="1" customWidth="1"/>
    <col min="3" max="3" width="8.5703125" customWidth="1"/>
    <col min="4" max="4" width="14.5703125" customWidth="1"/>
    <col min="5" max="5" width="15.42578125" customWidth="1"/>
    <col min="6" max="6" width="13.140625" customWidth="1"/>
    <col min="7" max="7" width="14.140625" customWidth="1"/>
    <col min="8" max="8" width="19.42578125" customWidth="1"/>
    <col min="9" max="9" width="13.5703125" customWidth="1"/>
    <col min="10" max="10" width="17.28515625" customWidth="1"/>
    <col min="11" max="11" width="18.140625" customWidth="1"/>
    <col min="12" max="12" width="29.7109375" customWidth="1"/>
    <col min="13" max="13" width="12.28515625" customWidth="1"/>
    <col min="14" max="14" width="41.85546875" customWidth="1"/>
    <col min="16" max="16" width="10.140625" customWidth="1"/>
    <col min="17" max="17" width="12" customWidth="1"/>
    <col min="18" max="18" width="38.42578125" customWidth="1"/>
    <col min="19" max="19" width="21" customWidth="1"/>
    <col min="22" max="22" width="10.5703125" customWidth="1"/>
    <col min="23" max="23" width="13" customWidth="1"/>
    <col min="24" max="24" width="9.42578125" customWidth="1"/>
    <col min="25" max="25" width="22.5703125" customWidth="1"/>
    <col min="26" max="26" width="21.28515625" customWidth="1"/>
    <col min="27" max="27" width="24.5703125" customWidth="1"/>
    <col min="28" max="28" width="15.5703125" customWidth="1"/>
    <col min="29" max="29" width="13.140625" customWidth="1"/>
    <col min="30" max="30" width="9.42578125" customWidth="1"/>
    <col min="31" max="31" width="11.42578125" customWidth="1"/>
  </cols>
  <sheetData>
    <row r="1" spans="2:32" ht="38.25" x14ac:dyDescent="0.25">
      <c r="B1" s="1" t="s">
        <v>20</v>
      </c>
      <c r="D1" s="9" t="s">
        <v>25</v>
      </c>
      <c r="E1" s="9" t="s">
        <v>74</v>
      </c>
      <c r="F1" s="9" t="s">
        <v>86</v>
      </c>
      <c r="G1" s="9" t="s">
        <v>176</v>
      </c>
      <c r="H1" s="9" t="s">
        <v>182</v>
      </c>
      <c r="I1" s="10" t="s">
        <v>190</v>
      </c>
      <c r="J1" s="9" t="s">
        <v>213</v>
      </c>
      <c r="K1" s="9" t="s">
        <v>342</v>
      </c>
      <c r="L1" s="9" t="s">
        <v>371</v>
      </c>
      <c r="M1" s="10" t="s">
        <v>400</v>
      </c>
      <c r="N1" s="9" t="s">
        <v>425</v>
      </c>
      <c r="O1" s="10" t="s">
        <v>528</v>
      </c>
      <c r="P1" s="9" t="s">
        <v>545</v>
      </c>
      <c r="Q1" s="10" t="s">
        <v>554</v>
      </c>
      <c r="R1" s="9" t="s">
        <v>1462</v>
      </c>
      <c r="S1" s="9" t="s">
        <v>1095</v>
      </c>
      <c r="T1" s="9" t="s">
        <v>1104</v>
      </c>
      <c r="U1" s="10" t="s">
        <v>1155</v>
      </c>
      <c r="V1" s="9" t="s">
        <v>1272</v>
      </c>
      <c r="W1" s="10" t="s">
        <v>1306</v>
      </c>
      <c r="X1" s="9" t="s">
        <v>1312</v>
      </c>
      <c r="Y1" s="9" t="s">
        <v>1319</v>
      </c>
      <c r="Z1" s="9" t="s">
        <v>1324</v>
      </c>
      <c r="AA1" s="10" t="s">
        <v>1354</v>
      </c>
      <c r="AB1" s="9" t="s">
        <v>1367</v>
      </c>
      <c r="AC1" s="10" t="s">
        <v>1383</v>
      </c>
      <c r="AD1" s="9" t="s">
        <v>1388</v>
      </c>
      <c r="AE1" s="10" t="s">
        <v>1397</v>
      </c>
      <c r="AF1" s="10" t="s">
        <v>1403</v>
      </c>
    </row>
    <row r="2" spans="2:32" ht="114.75" x14ac:dyDescent="0.25">
      <c r="B2" s="4" t="s">
        <v>25</v>
      </c>
      <c r="D2" s="3" t="s">
        <v>24</v>
      </c>
      <c r="E2" s="2" t="s">
        <v>73</v>
      </c>
      <c r="F2" s="2" t="s">
        <v>85</v>
      </c>
      <c r="G2" s="2" t="s">
        <v>175</v>
      </c>
      <c r="H2" s="2" t="s">
        <v>181</v>
      </c>
      <c r="I2" s="2" t="s">
        <v>189</v>
      </c>
      <c r="J2" s="35" t="s">
        <v>212</v>
      </c>
      <c r="K2" s="2" t="s">
        <v>341</v>
      </c>
      <c r="L2" s="2" t="s">
        <v>370</v>
      </c>
      <c r="M2" s="2" t="s">
        <v>399</v>
      </c>
      <c r="N2" s="2" t="s">
        <v>424</v>
      </c>
      <c r="O2" s="2" t="s">
        <v>527</v>
      </c>
      <c r="P2" s="2" t="s">
        <v>544</v>
      </c>
      <c r="Q2" s="34" t="s">
        <v>553</v>
      </c>
      <c r="R2" s="2" t="s">
        <v>748</v>
      </c>
      <c r="S2" s="8" t="s">
        <v>1094</v>
      </c>
      <c r="T2" s="8" t="s">
        <v>1103</v>
      </c>
      <c r="U2" s="7" t="s">
        <v>1154</v>
      </c>
      <c r="V2" s="8" t="s">
        <v>1271</v>
      </c>
      <c r="W2" s="7" t="s">
        <v>1305</v>
      </c>
      <c r="X2" s="7" t="s">
        <v>1311</v>
      </c>
      <c r="Y2" s="8" t="s">
        <v>1318</v>
      </c>
      <c r="Z2" s="5" t="s">
        <v>1323</v>
      </c>
      <c r="AA2" s="8" t="s">
        <v>1353</v>
      </c>
      <c r="AB2" s="8" t="s">
        <v>1366</v>
      </c>
      <c r="AC2" s="7" t="s">
        <v>1382</v>
      </c>
      <c r="AD2" s="8" t="s">
        <v>1387</v>
      </c>
      <c r="AE2" s="8" t="s">
        <v>1396</v>
      </c>
      <c r="AF2" s="34" t="s">
        <v>1404</v>
      </c>
    </row>
    <row r="3" spans="2:32" ht="114.75" x14ac:dyDescent="0.25">
      <c r="B3" s="4" t="s">
        <v>74</v>
      </c>
      <c r="D3" s="2" t="s">
        <v>29</v>
      </c>
      <c r="E3" s="2" t="s">
        <v>78</v>
      </c>
      <c r="F3" s="2" t="s">
        <v>90</v>
      </c>
      <c r="G3" s="2" t="s">
        <v>179</v>
      </c>
      <c r="H3" s="2" t="s">
        <v>185</v>
      </c>
      <c r="I3" s="2" t="s">
        <v>194</v>
      </c>
      <c r="J3" s="35" t="s">
        <v>217</v>
      </c>
      <c r="K3" s="2" t="s">
        <v>346</v>
      </c>
      <c r="L3" s="2" t="s">
        <v>375</v>
      </c>
      <c r="M3" s="2" t="s">
        <v>404</v>
      </c>
      <c r="N3" s="2" t="s">
        <v>429</v>
      </c>
      <c r="O3" s="2" t="s">
        <v>532</v>
      </c>
      <c r="P3" s="2" t="s">
        <v>549</v>
      </c>
      <c r="Q3" s="34" t="s">
        <v>558</v>
      </c>
      <c r="R3" s="2" t="s">
        <v>753</v>
      </c>
      <c r="S3" s="7" t="s">
        <v>1097</v>
      </c>
      <c r="T3" s="7" t="s">
        <v>1108</v>
      </c>
      <c r="U3" s="8" t="s">
        <v>1157</v>
      </c>
      <c r="V3" s="7" t="s">
        <v>1276</v>
      </c>
      <c r="W3" s="8" t="s">
        <v>1309</v>
      </c>
      <c r="X3" s="8" t="s">
        <v>1314</v>
      </c>
      <c r="Z3" s="4" t="s">
        <v>1327</v>
      </c>
      <c r="AA3" s="7" t="s">
        <v>1357</v>
      </c>
      <c r="AB3" s="7" t="s">
        <v>1370</v>
      </c>
      <c r="AD3" s="7" t="s">
        <v>1392</v>
      </c>
      <c r="AE3" s="7" t="s">
        <v>1400</v>
      </c>
      <c r="AF3" s="34" t="s">
        <v>1408</v>
      </c>
    </row>
    <row r="4" spans="2:32" ht="89.25" x14ac:dyDescent="0.25">
      <c r="B4" s="5" t="s">
        <v>86</v>
      </c>
      <c r="D4" s="2" t="s">
        <v>32</v>
      </c>
      <c r="E4" s="2" t="s">
        <v>82</v>
      </c>
      <c r="F4" s="2" t="s">
        <v>94</v>
      </c>
      <c r="I4" s="2" t="s">
        <v>197</v>
      </c>
      <c r="J4" s="35" t="s">
        <v>220</v>
      </c>
      <c r="K4" s="2" t="s">
        <v>350</v>
      </c>
      <c r="L4" s="2" t="s">
        <v>379</v>
      </c>
      <c r="M4" s="2" t="s">
        <v>408</v>
      </c>
      <c r="N4" s="2" t="s">
        <v>433</v>
      </c>
      <c r="O4" s="2" t="s">
        <v>536</v>
      </c>
      <c r="Q4" s="34" t="s">
        <v>562</v>
      </c>
      <c r="R4" s="2" t="s">
        <v>757</v>
      </c>
      <c r="S4" s="8" t="s">
        <v>1099</v>
      </c>
      <c r="T4" s="8" t="s">
        <v>1112</v>
      </c>
      <c r="U4" s="7" t="s">
        <v>1161</v>
      </c>
      <c r="V4" s="8" t="s">
        <v>1278</v>
      </c>
      <c r="X4" s="7" t="s">
        <v>1316</v>
      </c>
      <c r="Z4" s="5" t="s">
        <v>1330</v>
      </c>
      <c r="AA4" s="8" t="s">
        <v>1360</v>
      </c>
      <c r="AB4" s="8" t="s">
        <v>1373</v>
      </c>
      <c r="AF4" s="34" t="s">
        <v>1423</v>
      </c>
    </row>
    <row r="5" spans="2:32" ht="76.5" x14ac:dyDescent="0.25">
      <c r="B5" s="4" t="s">
        <v>176</v>
      </c>
      <c r="D5" s="2" t="s">
        <v>35</v>
      </c>
      <c r="F5" s="2" t="s">
        <v>97</v>
      </c>
      <c r="I5" s="2" t="s">
        <v>201</v>
      </c>
      <c r="J5" s="35" t="s">
        <v>223</v>
      </c>
      <c r="K5" s="2" t="s">
        <v>354</v>
      </c>
      <c r="L5" s="2" t="s">
        <v>383</v>
      </c>
      <c r="M5" s="2" t="s">
        <v>412</v>
      </c>
      <c r="N5" s="2" t="s">
        <v>435</v>
      </c>
      <c r="O5" s="2" t="s">
        <v>540</v>
      </c>
      <c r="Q5" s="34" t="s">
        <v>566</v>
      </c>
      <c r="R5" s="2" t="s">
        <v>761</v>
      </c>
      <c r="S5" s="7" t="s">
        <v>1101</v>
      </c>
      <c r="T5" s="7" t="s">
        <v>1116</v>
      </c>
      <c r="U5" s="8" t="s">
        <v>1165</v>
      </c>
      <c r="V5" s="7" t="s">
        <v>1282</v>
      </c>
      <c r="Z5" s="4" t="s">
        <v>1332</v>
      </c>
      <c r="AA5" s="7" t="s">
        <v>1363</v>
      </c>
      <c r="AB5" s="7" t="s">
        <v>1376</v>
      </c>
      <c r="AF5" s="34" t="s">
        <v>1426</v>
      </c>
    </row>
    <row r="6" spans="2:32" ht="76.5" x14ac:dyDescent="0.25">
      <c r="B6" s="4" t="s">
        <v>182</v>
      </c>
      <c r="D6" s="2" t="s">
        <v>37</v>
      </c>
      <c r="F6" s="2" t="s">
        <v>100</v>
      </c>
      <c r="I6" s="2" t="s">
        <v>204</v>
      </c>
      <c r="J6" s="35" t="s">
        <v>226</v>
      </c>
      <c r="K6" s="2" t="s">
        <v>358</v>
      </c>
      <c r="L6" s="2" t="s">
        <v>387</v>
      </c>
      <c r="M6" s="2" t="s">
        <v>416</v>
      </c>
      <c r="N6" s="2" t="s">
        <v>437</v>
      </c>
      <c r="Q6" s="34" t="s">
        <v>569</v>
      </c>
      <c r="R6" s="2" t="s">
        <v>765</v>
      </c>
      <c r="T6" s="8" t="s">
        <v>1120</v>
      </c>
      <c r="U6" s="7" t="s">
        <v>1169</v>
      </c>
      <c r="V6" s="8" t="s">
        <v>1286</v>
      </c>
      <c r="Z6" s="5" t="s">
        <v>1335</v>
      </c>
      <c r="AB6" s="8" t="s">
        <v>1379</v>
      </c>
      <c r="AF6" s="34" t="s">
        <v>1429</v>
      </c>
    </row>
    <row r="7" spans="2:32" ht="63.75" x14ac:dyDescent="0.25">
      <c r="B7" s="5" t="s">
        <v>190</v>
      </c>
      <c r="D7" s="2" t="s">
        <v>41</v>
      </c>
      <c r="F7" s="2" t="s">
        <v>104</v>
      </c>
      <c r="I7" s="2" t="s">
        <v>208</v>
      </c>
      <c r="J7" s="35" t="s">
        <v>229</v>
      </c>
      <c r="K7" s="2" t="s">
        <v>362</v>
      </c>
      <c r="L7" s="2" t="s">
        <v>391</v>
      </c>
      <c r="M7" s="2" t="s">
        <v>420</v>
      </c>
      <c r="N7" s="2" t="s">
        <v>441</v>
      </c>
      <c r="Q7" s="34" t="s">
        <v>573</v>
      </c>
      <c r="R7" s="2" t="s">
        <v>769</v>
      </c>
      <c r="T7" s="7" t="s">
        <v>1124</v>
      </c>
      <c r="U7" s="8" t="s">
        <v>1173</v>
      </c>
      <c r="V7" s="7" t="s">
        <v>1290</v>
      </c>
      <c r="Z7" s="4" t="s">
        <v>1338</v>
      </c>
      <c r="AF7" s="34" t="s">
        <v>1432</v>
      </c>
    </row>
    <row r="8" spans="2:32" ht="63.75" x14ac:dyDescent="0.25">
      <c r="B8" s="5" t="s">
        <v>213</v>
      </c>
      <c r="D8" s="2" t="s">
        <v>44</v>
      </c>
      <c r="F8" s="2" t="s">
        <v>107</v>
      </c>
      <c r="J8" s="35" t="s">
        <v>232</v>
      </c>
      <c r="K8" s="2" t="s">
        <v>366</v>
      </c>
      <c r="L8" s="2" t="s">
        <v>395</v>
      </c>
      <c r="N8" s="2" t="s">
        <v>445</v>
      </c>
      <c r="Q8" s="34" t="s">
        <v>577</v>
      </c>
      <c r="R8" s="2" t="s">
        <v>773</v>
      </c>
      <c r="T8" s="8" t="s">
        <v>1126</v>
      </c>
      <c r="U8" s="7" t="s">
        <v>1177</v>
      </c>
      <c r="V8" s="8" t="s">
        <v>1293</v>
      </c>
      <c r="Z8" s="5" t="s">
        <v>1342</v>
      </c>
      <c r="AF8" s="34" t="s">
        <v>1435</v>
      </c>
    </row>
    <row r="9" spans="2:32" ht="76.5" x14ac:dyDescent="0.25">
      <c r="B9" s="4" t="s">
        <v>342</v>
      </c>
      <c r="D9" s="2" t="s">
        <v>47</v>
      </c>
      <c r="F9" s="2" t="s">
        <v>110</v>
      </c>
      <c r="J9" s="35" t="s">
        <v>235</v>
      </c>
      <c r="K9" s="7"/>
      <c r="N9" s="2" t="s">
        <v>449</v>
      </c>
      <c r="Q9" s="34" t="s">
        <v>580</v>
      </c>
      <c r="R9" s="2" t="s">
        <v>777</v>
      </c>
      <c r="T9" s="7" t="s">
        <v>1130</v>
      </c>
      <c r="U9" s="8" t="s">
        <v>1181</v>
      </c>
      <c r="V9" s="7" t="s">
        <v>1295</v>
      </c>
      <c r="Z9" s="5" t="s">
        <v>1345</v>
      </c>
      <c r="AF9" s="34" t="s">
        <v>1438</v>
      </c>
    </row>
    <row r="10" spans="2:32" ht="102" x14ac:dyDescent="0.25">
      <c r="B10" s="4" t="s">
        <v>371</v>
      </c>
      <c r="D10" s="2" t="s">
        <v>49</v>
      </c>
      <c r="F10" s="2" t="s">
        <v>113</v>
      </c>
      <c r="J10" s="35" t="s">
        <v>237</v>
      </c>
      <c r="N10" s="2" t="s">
        <v>451</v>
      </c>
      <c r="Q10" s="34" t="s">
        <v>584</v>
      </c>
      <c r="R10" s="2" t="s">
        <v>781</v>
      </c>
      <c r="T10" s="8" t="s">
        <v>1134</v>
      </c>
      <c r="U10" s="7" t="s">
        <v>1185</v>
      </c>
      <c r="V10" s="8" t="s">
        <v>1299</v>
      </c>
      <c r="Z10" s="5" t="s">
        <v>1349</v>
      </c>
      <c r="AF10" s="34" t="s">
        <v>1441</v>
      </c>
    </row>
    <row r="11" spans="2:32" ht="76.5" x14ac:dyDescent="0.25">
      <c r="B11" s="5" t="s">
        <v>400</v>
      </c>
      <c r="D11" s="2" t="s">
        <v>53</v>
      </c>
      <c r="F11" s="2" t="s">
        <v>116</v>
      </c>
      <c r="J11" s="35" t="s">
        <v>240</v>
      </c>
      <c r="N11" s="2" t="s">
        <v>453</v>
      </c>
      <c r="Q11" s="34" t="s">
        <v>588</v>
      </c>
      <c r="R11" s="2" t="s">
        <v>785</v>
      </c>
      <c r="T11" s="7" t="s">
        <v>1138</v>
      </c>
      <c r="U11" s="8" t="s">
        <v>1189</v>
      </c>
      <c r="V11" s="7" t="s">
        <v>1301</v>
      </c>
      <c r="AF11" s="34" t="s">
        <v>1444</v>
      </c>
    </row>
    <row r="12" spans="2:32" ht="76.5" x14ac:dyDescent="0.25">
      <c r="B12" s="5" t="s">
        <v>425</v>
      </c>
      <c r="D12" s="2" t="s">
        <v>57</v>
      </c>
      <c r="F12" s="2" t="s">
        <v>119</v>
      </c>
      <c r="J12" s="35" t="s">
        <v>244</v>
      </c>
      <c r="N12" s="2" t="s">
        <v>455</v>
      </c>
      <c r="Q12" s="34" t="s">
        <v>592</v>
      </c>
      <c r="R12" s="2" t="s">
        <v>788</v>
      </c>
      <c r="T12" s="8" t="s">
        <v>1142</v>
      </c>
      <c r="U12" s="7" t="s">
        <v>1193</v>
      </c>
      <c r="V12" s="8" t="s">
        <v>1303</v>
      </c>
      <c r="AF12" s="34" t="s">
        <v>1447</v>
      </c>
    </row>
    <row r="13" spans="2:32" ht="51" x14ac:dyDescent="0.25">
      <c r="B13" s="5" t="s">
        <v>528</v>
      </c>
      <c r="D13" s="2" t="s">
        <v>60</v>
      </c>
      <c r="F13" s="2" t="s">
        <v>123</v>
      </c>
      <c r="J13" s="35" t="s">
        <v>248</v>
      </c>
      <c r="N13" s="2" t="s">
        <v>459</v>
      </c>
      <c r="Q13" s="34" t="s">
        <v>596</v>
      </c>
      <c r="R13" s="2" t="s">
        <v>792</v>
      </c>
      <c r="T13" s="7" t="s">
        <v>1146</v>
      </c>
      <c r="U13" s="8" t="s">
        <v>1197</v>
      </c>
      <c r="AF13" s="34" t="s">
        <v>1450</v>
      </c>
    </row>
    <row r="14" spans="2:32" ht="114.75" x14ac:dyDescent="0.25">
      <c r="B14" s="5" t="s">
        <v>545</v>
      </c>
      <c r="D14" s="2" t="s">
        <v>63</v>
      </c>
      <c r="F14" s="2" t="s">
        <v>127</v>
      </c>
      <c r="J14" s="35" t="s">
        <v>1463</v>
      </c>
      <c r="N14" s="2" t="s">
        <v>463</v>
      </c>
      <c r="Q14" s="34" t="s">
        <v>600</v>
      </c>
      <c r="R14" s="2" t="s">
        <v>796</v>
      </c>
      <c r="T14" s="8" t="s">
        <v>1150</v>
      </c>
      <c r="U14" s="7" t="s">
        <v>1201</v>
      </c>
      <c r="AF14" s="44" t="s">
        <v>1453</v>
      </c>
    </row>
    <row r="15" spans="2:32" ht="76.5" x14ac:dyDescent="0.25">
      <c r="B15" s="5" t="s">
        <v>554</v>
      </c>
      <c r="D15" s="2" t="s">
        <v>66</v>
      </c>
      <c r="F15" s="2" t="s">
        <v>130</v>
      </c>
      <c r="J15" s="35" t="s">
        <v>1464</v>
      </c>
      <c r="N15" s="2" t="s">
        <v>467</v>
      </c>
      <c r="Q15" s="34" t="s">
        <v>604</v>
      </c>
      <c r="R15" s="2" t="s">
        <v>800</v>
      </c>
      <c r="U15" s="8" t="s">
        <v>1205</v>
      </c>
    </row>
    <row r="16" spans="2:32" ht="63.75" x14ac:dyDescent="0.25">
      <c r="B16" s="5" t="s">
        <v>1462</v>
      </c>
      <c r="D16" s="2" t="s">
        <v>68</v>
      </c>
      <c r="F16" s="2" t="s">
        <v>133</v>
      </c>
      <c r="J16" s="35" t="s">
        <v>258</v>
      </c>
      <c r="N16" s="2" t="s">
        <v>471</v>
      </c>
      <c r="Q16" s="34" t="s">
        <v>608</v>
      </c>
      <c r="R16" s="2" t="s">
        <v>804</v>
      </c>
      <c r="U16" s="7" t="s">
        <v>1209</v>
      </c>
    </row>
    <row r="17" spans="2:21" ht="63.75" x14ac:dyDescent="0.25">
      <c r="B17" s="4" t="s">
        <v>1095</v>
      </c>
      <c r="D17" s="2" t="s">
        <v>70</v>
      </c>
      <c r="F17" s="2" t="s">
        <v>136</v>
      </c>
      <c r="J17" s="35" t="s">
        <v>262</v>
      </c>
      <c r="N17" s="2" t="s">
        <v>475</v>
      </c>
      <c r="Q17" s="34" t="s">
        <v>612</v>
      </c>
      <c r="R17" s="2" t="s">
        <v>808</v>
      </c>
      <c r="U17" s="8" t="s">
        <v>1213</v>
      </c>
    </row>
    <row r="18" spans="2:21" ht="76.5" x14ac:dyDescent="0.25">
      <c r="B18" s="4" t="s">
        <v>1104</v>
      </c>
      <c r="F18" s="2" t="s">
        <v>139</v>
      </c>
      <c r="J18" s="35" t="s">
        <v>266</v>
      </c>
      <c r="N18" s="2" t="s">
        <v>479</v>
      </c>
      <c r="Q18" s="34" t="s">
        <v>616</v>
      </c>
      <c r="R18" s="2" t="s">
        <v>812</v>
      </c>
      <c r="U18" s="7" t="s">
        <v>1217</v>
      </c>
    </row>
    <row r="19" spans="2:21" ht="63.75" x14ac:dyDescent="0.25">
      <c r="B19" s="5" t="s">
        <v>1155</v>
      </c>
      <c r="F19" s="2" t="s">
        <v>142</v>
      </c>
      <c r="J19" s="35" t="s">
        <v>270</v>
      </c>
      <c r="N19" s="2" t="s">
        <v>483</v>
      </c>
      <c r="Q19" s="34" t="s">
        <v>620</v>
      </c>
      <c r="R19" s="2" t="s">
        <v>816</v>
      </c>
      <c r="U19" s="8" t="s">
        <v>1221</v>
      </c>
    </row>
    <row r="20" spans="2:21" ht="51" x14ac:dyDescent="0.25">
      <c r="B20" s="4" t="s">
        <v>1272</v>
      </c>
      <c r="F20" s="2" t="s">
        <v>145</v>
      </c>
      <c r="J20" s="35" t="s">
        <v>274</v>
      </c>
      <c r="N20" s="2" t="s">
        <v>487</v>
      </c>
      <c r="Q20" s="34" t="s">
        <v>624</v>
      </c>
      <c r="R20" s="2" t="s">
        <v>820</v>
      </c>
      <c r="U20" s="7" t="s">
        <v>1225</v>
      </c>
    </row>
    <row r="21" spans="2:21" ht="51" x14ac:dyDescent="0.25">
      <c r="B21" s="5" t="s">
        <v>1306</v>
      </c>
      <c r="F21" s="2" t="s">
        <v>148</v>
      </c>
      <c r="J21" s="35" t="s">
        <v>278</v>
      </c>
      <c r="N21" s="2" t="s">
        <v>491</v>
      </c>
      <c r="Q21" s="34" t="s">
        <v>628</v>
      </c>
      <c r="R21" s="2" t="s">
        <v>824</v>
      </c>
      <c r="U21" s="8" t="s">
        <v>1229</v>
      </c>
    </row>
    <row r="22" spans="2:21" ht="38.25" x14ac:dyDescent="0.25">
      <c r="B22" s="5" t="s">
        <v>1312</v>
      </c>
      <c r="F22" s="2" t="s">
        <v>151</v>
      </c>
      <c r="J22" s="35" t="s">
        <v>282</v>
      </c>
      <c r="N22" s="2" t="s">
        <v>495</v>
      </c>
      <c r="Q22" s="34" t="s">
        <v>632</v>
      </c>
      <c r="R22" s="2" t="s">
        <v>828</v>
      </c>
      <c r="U22" s="7" t="s">
        <v>1233</v>
      </c>
    </row>
    <row r="23" spans="2:21" ht="38.25" x14ac:dyDescent="0.25">
      <c r="B23" s="4" t="s">
        <v>1319</v>
      </c>
      <c r="F23" s="2" t="s">
        <v>154</v>
      </c>
      <c r="J23" s="35" t="s">
        <v>286</v>
      </c>
      <c r="N23" s="2" t="s">
        <v>499</v>
      </c>
      <c r="Q23" s="34" t="s">
        <v>636</v>
      </c>
      <c r="R23" s="2" t="s">
        <v>832</v>
      </c>
      <c r="U23" s="8" t="s">
        <v>1237</v>
      </c>
    </row>
    <row r="24" spans="2:21" ht="63.75" x14ac:dyDescent="0.25">
      <c r="B24" s="6" t="s">
        <v>1324</v>
      </c>
      <c r="F24" s="2" t="s">
        <v>156</v>
      </c>
      <c r="J24" s="35" t="s">
        <v>290</v>
      </c>
      <c r="N24" s="2" t="s">
        <v>503</v>
      </c>
      <c r="Q24" s="34" t="s">
        <v>640</v>
      </c>
      <c r="R24" s="2" t="s">
        <v>836</v>
      </c>
      <c r="U24" s="7" t="s">
        <v>1241</v>
      </c>
    </row>
    <row r="25" spans="2:21" ht="51" x14ac:dyDescent="0.25">
      <c r="B25" s="6" t="s">
        <v>1354</v>
      </c>
      <c r="F25" s="2" t="s">
        <v>159</v>
      </c>
      <c r="J25" s="35" t="s">
        <v>294</v>
      </c>
      <c r="N25" s="2" t="s">
        <v>507</v>
      </c>
      <c r="Q25" s="34" t="s">
        <v>644</v>
      </c>
      <c r="R25" s="2" t="s">
        <v>840</v>
      </c>
      <c r="U25" s="8" t="s">
        <v>1243</v>
      </c>
    </row>
    <row r="26" spans="2:21" ht="51" x14ac:dyDescent="0.25">
      <c r="B26" s="6" t="s">
        <v>1367</v>
      </c>
      <c r="F26" s="2" t="s">
        <v>161</v>
      </c>
      <c r="J26" s="35" t="s">
        <v>298</v>
      </c>
      <c r="N26" s="2" t="s">
        <v>511</v>
      </c>
      <c r="Q26" s="34" t="s">
        <v>648</v>
      </c>
      <c r="R26" s="2" t="s">
        <v>844</v>
      </c>
      <c r="U26" s="7" t="s">
        <v>1247</v>
      </c>
    </row>
    <row r="27" spans="2:21" ht="38.25" x14ac:dyDescent="0.25">
      <c r="B27" s="6" t="s">
        <v>1383</v>
      </c>
      <c r="F27" s="2" t="s">
        <v>164</v>
      </c>
      <c r="J27" s="35" t="s">
        <v>252</v>
      </c>
      <c r="N27" s="2" t="s">
        <v>515</v>
      </c>
      <c r="Q27" s="34" t="s">
        <v>652</v>
      </c>
      <c r="R27" s="2" t="s">
        <v>848</v>
      </c>
      <c r="U27" s="8" t="s">
        <v>1251</v>
      </c>
    </row>
    <row r="28" spans="2:21" ht="51" x14ac:dyDescent="0.25">
      <c r="B28" s="6" t="s">
        <v>1388</v>
      </c>
      <c r="F28" s="2" t="s">
        <v>166</v>
      </c>
      <c r="J28" s="35" t="s">
        <v>248</v>
      </c>
      <c r="N28" s="2" t="s">
        <v>519</v>
      </c>
      <c r="Q28" s="34" t="s">
        <v>656</v>
      </c>
      <c r="R28" s="2" t="s">
        <v>852</v>
      </c>
      <c r="U28" s="7" t="s">
        <v>1253</v>
      </c>
    </row>
    <row r="29" spans="2:21" ht="63.75" x14ac:dyDescent="0.25">
      <c r="B29" s="6" t="s">
        <v>1397</v>
      </c>
      <c r="F29" s="2" t="s">
        <v>169</v>
      </c>
      <c r="J29" s="35" t="s">
        <v>306</v>
      </c>
      <c r="N29" s="2" t="s">
        <v>523</v>
      </c>
      <c r="Q29" s="34" t="s">
        <v>660</v>
      </c>
      <c r="R29" s="2" t="s">
        <v>856</v>
      </c>
      <c r="U29" s="8" t="s">
        <v>1257</v>
      </c>
    </row>
    <row r="30" spans="2:21" ht="63.75" x14ac:dyDescent="0.25">
      <c r="B30" s="6" t="s">
        <v>1403</v>
      </c>
      <c r="F30" s="2" t="s">
        <v>172</v>
      </c>
      <c r="J30" s="35" t="s">
        <v>310</v>
      </c>
      <c r="Q30" s="34" t="s">
        <v>664</v>
      </c>
      <c r="R30" s="2" t="s">
        <v>860</v>
      </c>
      <c r="U30" s="7" t="s">
        <v>1261</v>
      </c>
    </row>
    <row r="31" spans="2:21" ht="63.75" x14ac:dyDescent="0.25">
      <c r="J31" s="35" t="s">
        <v>237</v>
      </c>
      <c r="Q31" s="34" t="s">
        <v>668</v>
      </c>
      <c r="R31" s="2" t="s">
        <v>864</v>
      </c>
      <c r="U31" s="8" t="s">
        <v>1263</v>
      </c>
    </row>
    <row r="32" spans="2:21" ht="38.25" x14ac:dyDescent="0.25">
      <c r="J32" s="35" t="s">
        <v>240</v>
      </c>
      <c r="Q32" s="34" t="s">
        <v>672</v>
      </c>
      <c r="R32" s="2" t="s">
        <v>868</v>
      </c>
      <c r="U32" s="7" t="s">
        <v>1265</v>
      </c>
    </row>
    <row r="33" spans="10:21" ht="51" x14ac:dyDescent="0.25">
      <c r="J33" s="35" t="s">
        <v>244</v>
      </c>
      <c r="Q33" s="34" t="s">
        <v>676</v>
      </c>
      <c r="R33" s="2" t="s">
        <v>872</v>
      </c>
      <c r="U33" s="8" t="s">
        <v>1267</v>
      </c>
    </row>
    <row r="34" spans="10:21" ht="63.75" x14ac:dyDescent="0.25">
      <c r="J34" s="35" t="s">
        <v>323</v>
      </c>
      <c r="Q34" s="34" t="s">
        <v>680</v>
      </c>
      <c r="R34" s="2" t="s">
        <v>876</v>
      </c>
      <c r="U34" s="7" t="s">
        <v>1269</v>
      </c>
    </row>
    <row r="35" spans="10:21" ht="38.25" x14ac:dyDescent="0.25">
      <c r="J35" s="35" t="s">
        <v>327</v>
      </c>
      <c r="Q35" s="34" t="s">
        <v>684</v>
      </c>
      <c r="R35" s="2" t="s">
        <v>880</v>
      </c>
    </row>
    <row r="36" spans="10:21" ht="38.25" x14ac:dyDescent="0.25">
      <c r="J36" s="35" t="s">
        <v>278</v>
      </c>
      <c r="Q36" s="34" t="s">
        <v>688</v>
      </c>
      <c r="R36" s="2" t="s">
        <v>884</v>
      </c>
    </row>
    <row r="37" spans="10:21" ht="38.25" x14ac:dyDescent="0.25">
      <c r="J37" s="35" t="s">
        <v>282</v>
      </c>
      <c r="Q37" s="34" t="s">
        <v>692</v>
      </c>
      <c r="R37" s="2" t="s">
        <v>888</v>
      </c>
    </row>
    <row r="38" spans="10:21" ht="38.25" x14ac:dyDescent="0.25">
      <c r="J38" s="35" t="s">
        <v>337</v>
      </c>
      <c r="Q38" s="34" t="s">
        <v>696</v>
      </c>
      <c r="R38" s="2" t="s">
        <v>892</v>
      </c>
    </row>
    <row r="39" spans="10:21" ht="38.25" x14ac:dyDescent="0.25">
      <c r="J39" s="8"/>
      <c r="Q39" s="34" t="s">
        <v>700</v>
      </c>
      <c r="R39" s="2" t="s">
        <v>896</v>
      </c>
    </row>
    <row r="40" spans="10:21" ht="25.5" x14ac:dyDescent="0.25">
      <c r="J40" s="7"/>
      <c r="Q40" s="34" t="s">
        <v>704</v>
      </c>
      <c r="R40" s="2" t="s">
        <v>900</v>
      </c>
    </row>
    <row r="41" spans="10:21" ht="38.25" x14ac:dyDescent="0.25">
      <c r="J41" s="8"/>
      <c r="Q41" s="34" t="s">
        <v>708</v>
      </c>
      <c r="R41" s="2" t="s">
        <v>904</v>
      </c>
    </row>
    <row r="42" spans="10:21" ht="38.25" x14ac:dyDescent="0.25">
      <c r="J42" s="7"/>
      <c r="Q42" s="34" t="s">
        <v>712</v>
      </c>
      <c r="R42" s="2" t="s">
        <v>908</v>
      </c>
    </row>
    <row r="43" spans="10:21" ht="25.5" x14ac:dyDescent="0.25">
      <c r="J43" s="8"/>
      <c r="Q43" s="34" t="s">
        <v>716</v>
      </c>
      <c r="R43" s="2" t="s">
        <v>912</v>
      </c>
    </row>
    <row r="44" spans="10:21" ht="38.25" x14ac:dyDescent="0.25">
      <c r="J44" s="7"/>
      <c r="Q44" s="34" t="s">
        <v>720</v>
      </c>
      <c r="R44" s="2" t="s">
        <v>916</v>
      </c>
    </row>
    <row r="45" spans="10:21" x14ac:dyDescent="0.25">
      <c r="J45" s="8"/>
      <c r="Q45" s="34" t="s">
        <v>724</v>
      </c>
      <c r="R45" s="2" t="s">
        <v>920</v>
      </c>
    </row>
    <row r="46" spans="10:21" ht="63.75" x14ac:dyDescent="0.25">
      <c r="J46" s="7"/>
      <c r="Q46" s="34" t="s">
        <v>728</v>
      </c>
      <c r="R46" s="2" t="s">
        <v>924</v>
      </c>
    </row>
    <row r="47" spans="10:21" ht="38.25" x14ac:dyDescent="0.25">
      <c r="Q47" s="34" t="s">
        <v>732</v>
      </c>
      <c r="R47" s="2" t="s">
        <v>928</v>
      </c>
    </row>
    <row r="48" spans="10:21" ht="25.5" x14ac:dyDescent="0.25">
      <c r="Q48" s="34" t="s">
        <v>736</v>
      </c>
      <c r="R48" s="2" t="s">
        <v>932</v>
      </c>
    </row>
    <row r="49" spans="17:18" ht="38.25" x14ac:dyDescent="0.25">
      <c r="Q49" s="34" t="s">
        <v>739</v>
      </c>
      <c r="R49" s="2" t="s">
        <v>934</v>
      </c>
    </row>
    <row r="50" spans="17:18" ht="63.75" x14ac:dyDescent="0.25">
      <c r="Q50" s="34" t="s">
        <v>742</v>
      </c>
      <c r="R50" s="2" t="s">
        <v>938</v>
      </c>
    </row>
    <row r="51" spans="17:18" ht="25.5" x14ac:dyDescent="0.25">
      <c r="Q51" s="34" t="s">
        <v>745</v>
      </c>
      <c r="R51" s="2" t="s">
        <v>942</v>
      </c>
    </row>
    <row r="52" spans="17:18" x14ac:dyDescent="0.25">
      <c r="R52" s="2" t="s">
        <v>946</v>
      </c>
    </row>
    <row r="53" spans="17:18" x14ac:dyDescent="0.25">
      <c r="R53" s="2" t="s">
        <v>950</v>
      </c>
    </row>
    <row r="54" spans="17:18" x14ac:dyDescent="0.25">
      <c r="R54" s="2" t="s">
        <v>954</v>
      </c>
    </row>
    <row r="55" spans="17:18" x14ac:dyDescent="0.25">
      <c r="R55" s="2" t="s">
        <v>958</v>
      </c>
    </row>
    <row r="56" spans="17:18" x14ac:dyDescent="0.25">
      <c r="R56" s="2" t="s">
        <v>962</v>
      </c>
    </row>
    <row r="57" spans="17:18" x14ac:dyDescent="0.25">
      <c r="R57" s="2" t="s">
        <v>966</v>
      </c>
    </row>
    <row r="58" spans="17:18" x14ac:dyDescent="0.25">
      <c r="R58" s="2" t="s">
        <v>970</v>
      </c>
    </row>
    <row r="59" spans="17:18" x14ac:dyDescent="0.25">
      <c r="R59" s="2" t="s">
        <v>974</v>
      </c>
    </row>
    <row r="60" spans="17:18" x14ac:dyDescent="0.25">
      <c r="R60" s="2" t="s">
        <v>978</v>
      </c>
    </row>
    <row r="61" spans="17:18" ht="25.5" x14ac:dyDescent="0.25">
      <c r="R61" s="2" t="s">
        <v>982</v>
      </c>
    </row>
    <row r="62" spans="17:18" x14ac:dyDescent="0.25">
      <c r="R62" s="2" t="s">
        <v>986</v>
      </c>
    </row>
    <row r="63" spans="17:18" x14ac:dyDescent="0.25">
      <c r="R63" s="2" t="s">
        <v>990</v>
      </c>
    </row>
    <row r="64" spans="17:18" x14ac:dyDescent="0.25">
      <c r="R64" s="2" t="s">
        <v>994</v>
      </c>
    </row>
    <row r="65" spans="18:18" x14ac:dyDescent="0.25">
      <c r="R65" s="2" t="s">
        <v>998</v>
      </c>
    </row>
    <row r="66" spans="18:18" x14ac:dyDescent="0.25">
      <c r="R66" s="2" t="s">
        <v>1002</v>
      </c>
    </row>
    <row r="67" spans="18:18" x14ac:dyDescent="0.25">
      <c r="R67" s="2" t="s">
        <v>1006</v>
      </c>
    </row>
    <row r="68" spans="18:18" x14ac:dyDescent="0.25">
      <c r="R68" s="2" t="s">
        <v>1010</v>
      </c>
    </row>
    <row r="69" spans="18:18" x14ac:dyDescent="0.25">
      <c r="R69" s="2" t="s">
        <v>1014</v>
      </c>
    </row>
    <row r="70" spans="18:18" x14ac:dyDescent="0.25">
      <c r="R70" s="2" t="s">
        <v>1018</v>
      </c>
    </row>
    <row r="71" spans="18:18" x14ac:dyDescent="0.25">
      <c r="R71" s="2" t="s">
        <v>1022</v>
      </c>
    </row>
    <row r="72" spans="18:18" x14ac:dyDescent="0.25">
      <c r="R72" s="2" t="s">
        <v>1026</v>
      </c>
    </row>
    <row r="73" spans="18:18" x14ac:dyDescent="0.25">
      <c r="R73" s="2" t="s">
        <v>1030</v>
      </c>
    </row>
    <row r="74" spans="18:18" x14ac:dyDescent="0.25">
      <c r="R74" s="2" t="s">
        <v>1034</v>
      </c>
    </row>
    <row r="75" spans="18:18" x14ac:dyDescent="0.25">
      <c r="R75" s="2" t="s">
        <v>1038</v>
      </c>
    </row>
    <row r="76" spans="18:18" x14ac:dyDescent="0.25">
      <c r="R76" s="2" t="s">
        <v>1042</v>
      </c>
    </row>
    <row r="77" spans="18:18" x14ac:dyDescent="0.25">
      <c r="R77" s="2" t="s">
        <v>1046</v>
      </c>
    </row>
    <row r="78" spans="18:18" x14ac:dyDescent="0.25">
      <c r="R78" s="2" t="s">
        <v>1050</v>
      </c>
    </row>
    <row r="79" spans="18:18" x14ac:dyDescent="0.25">
      <c r="R79" s="2" t="s">
        <v>1054</v>
      </c>
    </row>
    <row r="80" spans="18:18" x14ac:dyDescent="0.25">
      <c r="R80" s="2" t="s">
        <v>1058</v>
      </c>
    </row>
    <row r="81" spans="18:18" x14ac:dyDescent="0.25">
      <c r="R81" s="2" t="s">
        <v>1062</v>
      </c>
    </row>
    <row r="82" spans="18:18" x14ac:dyDescent="0.25">
      <c r="R82" s="2" t="s">
        <v>1066</v>
      </c>
    </row>
    <row r="83" spans="18:18" x14ac:dyDescent="0.25">
      <c r="R83" s="2" t="s">
        <v>1070</v>
      </c>
    </row>
    <row r="84" spans="18:18" x14ac:dyDescent="0.25">
      <c r="R84" s="2" t="s">
        <v>1074</v>
      </c>
    </row>
    <row r="85" spans="18:18" x14ac:dyDescent="0.25">
      <c r="R85" s="2" t="s">
        <v>1078</v>
      </c>
    </row>
    <row r="86" spans="18:18" x14ac:dyDescent="0.25">
      <c r="R86" s="2" t="s">
        <v>1082</v>
      </c>
    </row>
    <row r="87" spans="18:18" x14ac:dyDescent="0.25">
      <c r="R87" s="2" t="s">
        <v>1086</v>
      </c>
    </row>
    <row r="88" spans="18:18" x14ac:dyDescent="0.25">
      <c r="R88" s="2" t="s">
        <v>1090</v>
      </c>
    </row>
    <row r="368" spans="2:2" x14ac:dyDescent="0.25">
      <c r="B368" s="4"/>
    </row>
    <row r="369" spans="2:2" x14ac:dyDescent="0.25">
      <c r="B369" s="5"/>
    </row>
    <row r="370" spans="2:2" x14ac:dyDescent="0.25">
      <c r="B370" s="4"/>
    </row>
    <row r="371" spans="2:2" x14ac:dyDescent="0.25">
      <c r="B371" s="5"/>
    </row>
    <row r="372" spans="2:2" x14ac:dyDescent="0.25">
      <c r="B372" s="4" t="s">
        <v>1354</v>
      </c>
    </row>
    <row r="373" spans="2:2" x14ac:dyDescent="0.25">
      <c r="B373" s="5" t="s">
        <v>1354</v>
      </c>
    </row>
    <row r="374" spans="2:2" x14ac:dyDescent="0.25">
      <c r="B374" s="4" t="s">
        <v>1354</v>
      </c>
    </row>
    <row r="375" spans="2:2" x14ac:dyDescent="0.25">
      <c r="B375" s="5" t="s">
        <v>1354</v>
      </c>
    </row>
    <row r="376" spans="2:2" x14ac:dyDescent="0.25">
      <c r="B376" s="4" t="s">
        <v>1367</v>
      </c>
    </row>
    <row r="377" spans="2:2" x14ac:dyDescent="0.25">
      <c r="B377" s="5" t="s">
        <v>1367</v>
      </c>
    </row>
    <row r="378" spans="2:2" x14ac:dyDescent="0.25">
      <c r="B378" s="4" t="s">
        <v>1367</v>
      </c>
    </row>
    <row r="379" spans="2:2" x14ac:dyDescent="0.25">
      <c r="B379" s="5" t="s">
        <v>1367</v>
      </c>
    </row>
    <row r="380" spans="2:2" x14ac:dyDescent="0.25">
      <c r="B380" s="4" t="s">
        <v>1367</v>
      </c>
    </row>
    <row r="381" spans="2:2" x14ac:dyDescent="0.25">
      <c r="B381" s="5" t="s">
        <v>1383</v>
      </c>
    </row>
    <row r="382" spans="2:2" x14ac:dyDescent="0.25">
      <c r="B382" s="4" t="s">
        <v>1388</v>
      </c>
    </row>
    <row r="383" spans="2:2" x14ac:dyDescent="0.25">
      <c r="B383" s="5" t="s">
        <v>1388</v>
      </c>
    </row>
    <row r="384" spans="2:2" x14ac:dyDescent="0.25">
      <c r="B384" s="4" t="s">
        <v>1397</v>
      </c>
    </row>
    <row r="385" spans="2:2" x14ac:dyDescent="0.25">
      <c r="B385" s="5" t="s">
        <v>1397</v>
      </c>
    </row>
  </sheetData>
  <pageMargins left="0.7" right="0.7" top="0.75" bottom="0.75" header="0.3" footer="0.3"/>
  <tableParts count="2">
    <tablePart r:id="rId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L 1 B O V h v D E L u k A A A A 9 g A A A B I A H A B D b 2 5 m a W c v U G F j a 2 F n Z S 5 4 b W w g o h g A K K A U A A A A A A A A A A A A A A A A A A A A A A A A A A A A h Y 8 x D o I w G I W v Q r r T 0 h I T Q 3 7 K 4 A o J i Y l x b U q F R i i E F s v d H D y S V x C j q J v j + 9 4 3 v H e / 3 i C b u z a 4 q N H q 3 q S I 4 g g F y s i + 0 q Z O 0 e R O 4 R Z l H E o h z 6 J W w S I b m 8 y 2 S l H j 3 J A Q 4 r 3 H P s b 9 W B M W R Z Q c i 3 w v G 9 U J 9 J H 1 f z n U x j p h p E I c D q 8 x n G F K G d 6 w G E d A V g i F N l + B L X u f 7 Q + E 3 d S 6 a V R 8 a M M y B 7 J G I O 8 P / A F Q S w M E F A A C A A g A L 1 B O 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C 9 Q T l Y o i k e 4 D g A A A B E A A A A T A B w A R m 9 y b X V s Y X M v U 2 V j d G l v b j E u b S C i G A A o o B Q A A A A A A A A A A A A A A A A A A A A A A A A A A A A r T k 0 u y c z P U w i G 0 I b W A F B L A Q I t A B Q A A g A I A C 9 Q T l Y b w x C 7 p A A A A P Y A A A A S A A A A A A A A A A A A A A A A A A A A A A B D b 2 5 m a W c v U G F j a 2 F n Z S 5 4 b W x Q S w E C L Q A U A A I A C A A v U E 5 W D 8 r p q 6 Q A A A D p A A A A E w A A A A A A A A A A A A A A A A D w A A A A W 0 N v b n R l b n R f V H l w Z X N d L n h t b F B L A Q I t A B Q A A g A I A C 9 Q T l 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A g c V 2 D P 6 X S T 6 W l W S 6 E Z 5 f 3 A A A A A A I A A A A A A B B m A A A A A Q A A I A A A A J 3 i q l g n W p J + y c N o N r b D f f T L h A m F 3 j I A K r r d W x K w o s t + A A A A A A 6 A A A A A A g A A I A A A A O P G B z + w b n V S Y n l C G 4 n U v F a 3 y Q t E K s R t 5 I c j z S b T y s Z B U A A A A I z B m V m u l F o J O l w b y f M k u A 8 S O P 2 8 a F 9 0 y n x W b z L B E + + X A j 2 6 U X y B o A y 4 / x n W n T a s Z 9 9 1 c n Y f j d n D 1 S t T b 3 D / E B j 0 P H N T 5 + 1 z w P S s P S g M 1 p c I Q A A A A D P A Q P H 9 Y K M b A C C u x A / 4 u 9 I 3 L P X V p c U h A x I W F H B x j k E R 3 G 0 m 1 1 7 I C E 0 I T f z 1 O + y O E L b Q u L p u N q V h v D d a b e Z 4 M q c = < / D a t a M a s h u p > 
</file>

<file path=customXml/itemProps1.xml><?xml version="1.0" encoding="utf-8"?>
<ds:datastoreItem xmlns:ds="http://schemas.openxmlformats.org/officeDocument/2006/customXml" ds:itemID="{A17E948D-8B34-4223-8FFF-196B6AA6B4F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3</vt:i4>
      </vt:variant>
      <vt:variant>
        <vt:lpstr>Nazwane zakresy</vt:lpstr>
      </vt:variant>
      <vt:variant>
        <vt:i4>31</vt:i4>
      </vt:variant>
    </vt:vector>
  </HeadingPairs>
  <TitlesOfParts>
    <vt:vector size="34" baseType="lpstr">
      <vt:lpstr>Kalkulator oferty</vt:lpstr>
      <vt:lpstr>Cennik produktów</vt:lpstr>
      <vt:lpstr>kategoria</vt:lpstr>
      <vt:lpstr>Biologia</vt:lpstr>
      <vt:lpstr>Biurka_nauczycielskie</vt:lpstr>
      <vt:lpstr>Biurka_szkolne</vt:lpstr>
      <vt:lpstr>Chemia</vt:lpstr>
      <vt:lpstr>Cyfrowe_laboratoria_Labdisc</vt:lpstr>
      <vt:lpstr>Fizyka</vt:lpstr>
      <vt:lpstr>Geografia</vt:lpstr>
      <vt:lpstr>Kamery_cyfrowe</vt:lpstr>
      <vt:lpstr>Kategoria</vt:lpstr>
      <vt:lpstr>Kompasy</vt:lpstr>
      <vt:lpstr>Krzesła_biurowe</vt:lpstr>
      <vt:lpstr>Krzesła_szkolne</vt:lpstr>
      <vt:lpstr>Laptopy</vt:lpstr>
      <vt:lpstr>Lupy</vt:lpstr>
      <vt:lpstr>Ławki_szkolne</vt:lpstr>
      <vt:lpstr>Matematyka</vt:lpstr>
      <vt:lpstr>Meble_skrzyniowe</vt:lpstr>
      <vt:lpstr>Mikroskopy</vt:lpstr>
      <vt:lpstr>Modele_3D</vt:lpstr>
      <vt:lpstr>Monitory_interaktywne</vt:lpstr>
      <vt:lpstr>Odnawialne_zrodla_energii</vt:lpstr>
      <vt:lpstr>Odnawialne_źródła_energii</vt:lpstr>
      <vt:lpstr>Preparaty_makroskopowe_zatopione_w_pleksi</vt:lpstr>
      <vt:lpstr>Preparaty_mikroskopowe_i_narzędzia_laboratoryjne</vt:lpstr>
      <vt:lpstr>Programy_multimedialne</vt:lpstr>
      <vt:lpstr>Projektory</vt:lpstr>
      <vt:lpstr>Pufki_tapicerowane</vt:lpstr>
      <vt:lpstr>Sprzęt_Audio</vt:lpstr>
      <vt:lpstr>Stoły_szkolne</vt:lpstr>
      <vt:lpstr>Szkiełka_mikroskopowe</vt:lpstr>
      <vt:lpstr>Zestawy_badawcze_i_doświadczalne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rados</dc:creator>
  <cp:keywords/>
  <dc:description/>
  <cp:lastModifiedBy>rados</cp:lastModifiedBy>
  <cp:revision/>
  <dcterms:created xsi:type="dcterms:W3CDTF">2023-02-07T12:52:30Z</dcterms:created>
  <dcterms:modified xsi:type="dcterms:W3CDTF">2023-04-13T13:34:14Z</dcterms:modified>
  <cp:category/>
  <cp:contentStatus/>
</cp:coreProperties>
</file>